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424" activeTab="4"/>
  </bookViews>
  <sheets>
    <sheet name="P&amp;L" sheetId="1" r:id="rId1"/>
    <sheet name="BS " sheetId="2" r:id="rId2"/>
    <sheet name="Stm of comprehensive income" sheetId="3" r:id="rId3"/>
    <sheet name="equity" sheetId="4" r:id="rId4"/>
    <sheet name="cashflo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<sst xmlns="http://schemas.openxmlformats.org/spreadsheetml/2006/main" count="283" uniqueCount="138">
  <si>
    <t xml:space="preserve">CURRENT </t>
  </si>
  <si>
    <t>YEAR</t>
  </si>
  <si>
    <t>QUARTER</t>
  </si>
  <si>
    <t>RM'000</t>
  </si>
  <si>
    <t>CORRESPONDING</t>
  </si>
  <si>
    <t>TO DATE</t>
  </si>
  <si>
    <t>PERIOD</t>
  </si>
  <si>
    <t>Current Assets</t>
  </si>
  <si>
    <t>Current Liabilities</t>
  </si>
  <si>
    <t>Share capital</t>
  </si>
  <si>
    <t>Total</t>
  </si>
  <si>
    <t>Revenue</t>
  </si>
  <si>
    <t>Property, plant and equipment</t>
  </si>
  <si>
    <t>INDIVIDUAL PERIOD</t>
  </si>
  <si>
    <t>CUMULATIVE PERIOD</t>
  </si>
  <si>
    <t>Profit before taxation</t>
  </si>
  <si>
    <t>Tax expense</t>
  </si>
  <si>
    <t xml:space="preserve">Basic earnings per ordinary share (sen) </t>
  </si>
  <si>
    <t xml:space="preserve">Diluted earnings per ordinary share (sen) </t>
  </si>
  <si>
    <t>CONDENSED CONSOLIDATED STATEMENT OF CHANGES IN EQUITY</t>
  </si>
  <si>
    <t xml:space="preserve">Share </t>
  </si>
  <si>
    <t>capital</t>
  </si>
  <si>
    <t>premium</t>
  </si>
  <si>
    <t>Retained</t>
  </si>
  <si>
    <t>Minority interest</t>
  </si>
  <si>
    <t>Attributable to:</t>
  </si>
  <si>
    <t>Net assets per share attributable to ordinary</t>
  </si>
  <si>
    <t>ASSETS</t>
  </si>
  <si>
    <t>TOTAL ASSETS</t>
  </si>
  <si>
    <t>EQUITY AND LIABILITIES</t>
  </si>
  <si>
    <t>Retained earnings</t>
  </si>
  <si>
    <t>Total Equity</t>
  </si>
  <si>
    <t>Non-Current Liabilities</t>
  </si>
  <si>
    <t>Non-Current Assets</t>
  </si>
  <si>
    <t>Deferred taxation</t>
  </si>
  <si>
    <t>Total Liabilities</t>
  </si>
  <si>
    <t>TOTAL EQUITY AND LIABILITIES</t>
  </si>
  <si>
    <t>equity holders of the parent (RM)</t>
  </si>
  <si>
    <t>Equity</t>
  </si>
  <si>
    <t>Non-distributable</t>
  </si>
  <si>
    <t xml:space="preserve">Shareholders of the company </t>
  </si>
  <si>
    <t>Equity Attributable to Shareholders of the Company</t>
  </si>
  <si>
    <t>Profits</t>
  </si>
  <si>
    <t>Profit for the period</t>
  </si>
  <si>
    <t>a)</t>
  </si>
  <si>
    <t>b)</t>
  </si>
  <si>
    <t>N/A</t>
  </si>
  <si>
    <t>Investment in associate</t>
  </si>
  <si>
    <t>Profit from operations</t>
  </si>
  <si>
    <t>TURBO-MECH BERHAD (863263-D)</t>
  </si>
  <si>
    <t>Cost of sales</t>
  </si>
  <si>
    <t>Gross Profit</t>
  </si>
  <si>
    <t>Other operating expenses</t>
  </si>
  <si>
    <t>Other income</t>
  </si>
  <si>
    <t>Finance costs</t>
  </si>
  <si>
    <t>Share of results in associates</t>
  </si>
  <si>
    <t>Investments in associates</t>
  </si>
  <si>
    <t>Other investments</t>
  </si>
  <si>
    <t>Deferred tax assets</t>
  </si>
  <si>
    <t>Inventories</t>
  </si>
  <si>
    <t>Trade and other receivables</t>
  </si>
  <si>
    <t>Deposits, cash and bank balances</t>
  </si>
  <si>
    <t>Foreign currency translation reserve</t>
  </si>
  <si>
    <t>Trade and other payables</t>
  </si>
  <si>
    <t>Finance lease under obligations</t>
  </si>
  <si>
    <t>Current tax payables</t>
  </si>
  <si>
    <t xml:space="preserve">PRECEDING YEAR </t>
  </si>
  <si>
    <t>Notes</t>
  </si>
  <si>
    <t>Not applicable</t>
  </si>
  <si>
    <t>No comparative figures for the preceeding year's corresponding period are available as this is the first interim financial report</t>
  </si>
  <si>
    <t>("Bursa Securities") for the Main Market ("Listing Requirements").</t>
  </si>
  <si>
    <t xml:space="preserve">being announced by the Company in compliance with the listing requirements of Bursa Malaysia Securities Berhad </t>
  </si>
  <si>
    <t>Unaudited</t>
  </si>
  <si>
    <t>As at</t>
  </si>
  <si>
    <t>Quarter</t>
  </si>
  <si>
    <t>Year End</t>
  </si>
  <si>
    <t>Reserve</t>
  </si>
  <si>
    <t xml:space="preserve">The Unaudited Condensed Statement of Changes in Equity should be read in conjunction with the Proforma Consolidated Financial </t>
  </si>
  <si>
    <t>Currency Translation</t>
  </si>
  <si>
    <t>YEAR END</t>
  </si>
  <si>
    <t>FINANCIAL</t>
  </si>
  <si>
    <t>CURRENT</t>
  </si>
  <si>
    <t>AS AT</t>
  </si>
  <si>
    <t>END OF</t>
  </si>
  <si>
    <t>Cash and cash equivalents in the cash flow statement comprise the following balance sheet amounts:</t>
  </si>
  <si>
    <t>Cash and cash equivalents at end of period</t>
  </si>
  <si>
    <t>Cash and cash equivalents at beginning of period</t>
  </si>
  <si>
    <t>Net (decrease)/increase in cash and cash equivalents</t>
  </si>
  <si>
    <t>Net cash generated from/(used in) financing activities</t>
  </si>
  <si>
    <t>Net cash used in investing activities</t>
  </si>
  <si>
    <t>Net cash (used in)/generated from operating activities</t>
  </si>
  <si>
    <t>CONDENSED CONSOLIDATED CASH FLOW STATEMENT</t>
  </si>
  <si>
    <t xml:space="preserve">Cash and bank balances </t>
  </si>
  <si>
    <t>Deposits with licensed banks</t>
  </si>
  <si>
    <t>Effect of foreign exchange fluctuations</t>
  </si>
  <si>
    <t>(based on weighted average)</t>
  </si>
  <si>
    <t xml:space="preserve">Workings : </t>
  </si>
  <si>
    <t>Jan 1 to Feb 21</t>
  </si>
  <si>
    <t>No of shares</t>
  </si>
  <si>
    <t>Days</t>
  </si>
  <si>
    <t xml:space="preserve">Financial Information and the Accountants' Report for the financial year ended 31 December 2009 as disclosed in the Prospectus </t>
  </si>
  <si>
    <t>of the Company dated 13 April 2010 and the accompanying explantory notes attached to this interim financial report.</t>
  </si>
  <si>
    <t xml:space="preserve">Information and the Accountants' Report for the financial year ended 31 December 2009 as disclosed in the Prospectus of  the Company dated  </t>
  </si>
  <si>
    <t>13 April 2010 and the accompanying explantory notes attached to this interim financial report.</t>
  </si>
  <si>
    <t>Weighted average</t>
  </si>
  <si>
    <t>CONDENSED CONSOLIDATED STATEMENTS OF INCOME</t>
  </si>
  <si>
    <t>UNAUDITED</t>
  </si>
  <si>
    <t>The Unaudited Condensed Consolidated Statements of Income  should be read in conjuntion with the Proforma Consolidated</t>
  </si>
  <si>
    <t>CONDENSED CONSOLIDATED STATEMENT OF FINANCIAL POSITION</t>
  </si>
  <si>
    <t>The Unaudited Condensed Consolidated Statement of Financial Position should be read in conjuntion with the Proforma Consolidated</t>
  </si>
  <si>
    <t>The comparative figures are obtained from the Proforma Consolidated Financial Information for the year ended 31 December 2009</t>
  </si>
  <si>
    <t>as disclosed in the Prospectus of the Company dated 13 April 2010.</t>
  </si>
  <si>
    <t>Merger</t>
  </si>
  <si>
    <t>At 1 January 2009</t>
  </si>
  <si>
    <t>The Unaudited Condensed Consolidated Cashflow Statement should be read in conjuntion with the Proforma Consolidated</t>
  </si>
  <si>
    <t>CONDENSED CONSOLIDATED STATEMENTS OF COMPREHENSIVE INCOME</t>
  </si>
  <si>
    <t xml:space="preserve">   foreign operations</t>
  </si>
  <si>
    <t xml:space="preserve">   Shareholders of the company</t>
  </si>
  <si>
    <t xml:space="preserve">   Minority interest</t>
  </si>
  <si>
    <t>The Unaudited Condensed Consolidated Statements of Comprehensive Income  should be read in conjuntion with the Proforma</t>
  </si>
  <si>
    <t xml:space="preserve">Consolidated Financial Information and the Accountants' Report for the financial year ended 31 December 2009 as disclosed in </t>
  </si>
  <si>
    <t>the Prospectus of the Company dated 13 April 2010 and the accompanying explantory notes attached to this interim financial report.</t>
  </si>
  <si>
    <t>At 31 December 2009/1 January 2010</t>
  </si>
  <si>
    <t xml:space="preserve">Foreign currency translation for </t>
  </si>
  <si>
    <t xml:space="preserve">Total comprehensive loss attributable to </t>
  </si>
  <si>
    <t>Total comprehensive income</t>
  </si>
  <si>
    <t>OTHER COMPREHENSIVE INCOME, NET OF TAX</t>
  </si>
  <si>
    <t xml:space="preserve">Arising from contra of merger </t>
  </si>
  <si>
    <t>defisit to retained earnings</t>
  </si>
  <si>
    <t>Feb 22 to April 29</t>
  </si>
  <si>
    <t>April 30 to June 30</t>
  </si>
  <si>
    <t>Total comprehensive profit for the period</t>
  </si>
  <si>
    <t>Issuing of share capital</t>
  </si>
  <si>
    <t>As at 30 June 2010</t>
  </si>
  <si>
    <t>YEAR TO DATE</t>
  </si>
  <si>
    <t>INTERIM FINANCIAL REPORT FOR THE QUARTER ENDED 30 JUNE 2010</t>
  </si>
  <si>
    <t>Listing expenses transferred</t>
  </si>
  <si>
    <t>INTERIM FINANCIAL REPORT FOR THE SECOND QUARTER ENDED 30 JUNE 2010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</si>
</sst>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00_);_(* \(#,##0.000\);_(* &quot;-&quot;??_);_(@_)"/>
    <numFmt numFmtId="178" formatCode="[$-409]dddd\,\ mmmm\ dd\,\ yyyy"/>
    <numFmt numFmtId="179" formatCode="[$-409]d\-mmm\-yy;@"/>
    <numFmt numFmtId="180" formatCode="[$-809]d\ mmmm\ yyyy;@"/>
    <numFmt numFmtId="181" formatCode="[$-809]dd\ mmmm\ yyyy;@"/>
    <numFmt numFmtId="182" formatCode="[$-409]dd\-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[$-409]dddd\,\ dd\ mmmm\,\ yyyy"/>
    <numFmt numFmtId="189" formatCode="[$-409]d/mmm/yy;@"/>
    <numFmt numFmtId="190" formatCode="_(* #,##0.0000_);_(* \(#,##0.0000\);_(* &quot;-&quot;??_);_(@_)"/>
    <numFmt numFmtId="191" formatCode="_(* #,##0.0000_);_(* \(#,##0.0000\);_(* &quot;-&quot;_);_(@_)"/>
    <numFmt numFmtId="192" formatCode="_(* #,##0_);_(* \(#,##0\);_(* &quot;-&quot;????_);_(@_)"/>
    <numFmt numFmtId="193" formatCode="#,##0.0_);\(#,##0.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u val="single"/>
      <sz val="10"/>
      <name val="Arial Narrow"/>
      <family val="2"/>
    </font>
    <font>
      <i/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8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2" fontId="4" fillId="0" borderId="0" xfId="0" applyNumberFormat="1" applyFont="1" applyAlignment="1">
      <alignment horizontal="center"/>
    </xf>
    <xf numFmtId="43" fontId="4" fillId="0" borderId="0" xfId="42" applyFont="1" applyAlignment="1">
      <alignment/>
    </xf>
    <xf numFmtId="0" fontId="4" fillId="0" borderId="10" xfId="0" applyFont="1" applyBorder="1" applyAlignment="1">
      <alignment horizontal="center"/>
    </xf>
    <xf numFmtId="37" fontId="4" fillId="0" borderId="0" xfId="42" applyNumberFormat="1" applyFont="1" applyBorder="1" applyAlignment="1">
      <alignment horizontal="right" indent="2"/>
    </xf>
    <xf numFmtId="0" fontId="4" fillId="0" borderId="0" xfId="0" applyFont="1" applyFill="1" applyAlignment="1">
      <alignment/>
    </xf>
    <xf numFmtId="37" fontId="4" fillId="0" borderId="0" xfId="0" applyNumberFormat="1" applyFont="1" applyBorder="1" applyAlignment="1">
      <alignment horizontal="right" indent="2"/>
    </xf>
    <xf numFmtId="37" fontId="4" fillId="0" borderId="0" xfId="0" applyNumberFormat="1" applyFont="1" applyFill="1" applyAlignment="1">
      <alignment horizontal="right" indent="2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7" fontId="4" fillId="0" borderId="0" xfId="42" applyNumberFormat="1" applyFont="1" applyAlignment="1">
      <alignment horizontal="right" indent="1"/>
    </xf>
    <xf numFmtId="171" fontId="4" fillId="0" borderId="0" xfId="42" applyNumberFormat="1" applyFont="1" applyBorder="1" applyAlignment="1">
      <alignment/>
    </xf>
    <xf numFmtId="37" fontId="4" fillId="0" borderId="11" xfId="42" applyNumberFormat="1" applyFont="1" applyBorder="1" applyAlignment="1">
      <alignment horizontal="right" indent="1"/>
    </xf>
    <xf numFmtId="37" fontId="4" fillId="0" borderId="0" xfId="0" applyNumberFormat="1" applyFont="1" applyAlignment="1">
      <alignment horizontal="right" indent="1"/>
    </xf>
    <xf numFmtId="37" fontId="4" fillId="0" borderId="11" xfId="0" applyNumberFormat="1" applyFont="1" applyBorder="1" applyAlignment="1">
      <alignment horizontal="right" indent="1"/>
    </xf>
    <xf numFmtId="171" fontId="4" fillId="0" borderId="0" xfId="0" applyNumberFormat="1" applyFont="1" applyBorder="1" applyAlignment="1">
      <alignment/>
    </xf>
    <xf numFmtId="37" fontId="4" fillId="0" borderId="12" xfId="0" applyNumberFormat="1" applyFont="1" applyBorder="1" applyAlignment="1">
      <alignment horizontal="right" indent="1"/>
    </xf>
    <xf numFmtId="37" fontId="4" fillId="0" borderId="0" xfId="0" applyNumberFormat="1" applyFont="1" applyBorder="1" applyAlignment="1">
      <alignment horizontal="right" indent="1"/>
    </xf>
    <xf numFmtId="37" fontId="4" fillId="0" borderId="13" xfId="42" applyNumberFormat="1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37" fontId="4" fillId="0" borderId="0" xfId="42" applyNumberFormat="1" applyFont="1" applyBorder="1" applyAlignment="1">
      <alignment horizontal="right" indent="1"/>
    </xf>
    <xf numFmtId="2" fontId="4" fillId="0" borderId="0" xfId="0" applyNumberFormat="1" applyFont="1" applyFill="1" applyBorder="1" applyAlignment="1">
      <alignment/>
    </xf>
    <xf numFmtId="37" fontId="4" fillId="0" borderId="12" xfId="42" applyNumberFormat="1" applyFont="1" applyBorder="1" applyAlignment="1">
      <alignment horizontal="right" indent="1"/>
    </xf>
    <xf numFmtId="0" fontId="4" fillId="0" borderId="0" xfId="0" applyFont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37" fontId="4" fillId="0" borderId="10" xfId="42" applyNumberFormat="1" applyFont="1" applyBorder="1" applyAlignment="1">
      <alignment/>
    </xf>
    <xf numFmtId="0" fontId="7" fillId="0" borderId="0" xfId="0" applyFont="1" applyBorder="1" applyAlignment="1">
      <alignment/>
    </xf>
    <xf numFmtId="37" fontId="4" fillId="0" borderId="13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37" fontId="4" fillId="0" borderId="0" xfId="44" applyNumberFormat="1" applyFont="1" applyAlignment="1">
      <alignment horizontal="right" indent="3"/>
    </xf>
    <xf numFmtId="37" fontId="4" fillId="0" borderId="0" xfId="0" applyNumberFormat="1" applyFont="1" applyAlignment="1">
      <alignment horizontal="right" indent="3"/>
    </xf>
    <xf numFmtId="37" fontId="4" fillId="0" borderId="13" xfId="0" applyNumberFormat="1" applyFont="1" applyBorder="1" applyAlignment="1">
      <alignment horizontal="right" indent="3"/>
    </xf>
    <xf numFmtId="37" fontId="4" fillId="0" borderId="10" xfId="44" applyNumberFormat="1" applyFont="1" applyBorder="1" applyAlignment="1">
      <alignment horizontal="right" indent="3"/>
    </xf>
    <xf numFmtId="37" fontId="4" fillId="0" borderId="0" xfId="44" applyNumberFormat="1" applyFont="1" applyBorder="1" applyAlignment="1">
      <alignment horizontal="right" indent="3"/>
    </xf>
    <xf numFmtId="37" fontId="4" fillId="0" borderId="0" xfId="0" applyNumberFormat="1" applyFont="1" applyAlignment="1">
      <alignment/>
    </xf>
    <xf numFmtId="179" fontId="7" fillId="0" borderId="0" xfId="0" applyNumberFormat="1" applyFont="1" applyFill="1" applyAlignment="1">
      <alignment horizontal="center"/>
    </xf>
    <xf numFmtId="37" fontId="7" fillId="0" borderId="0" xfId="44" applyNumberFormat="1" applyFont="1" applyAlignment="1">
      <alignment horizontal="right" indent="3"/>
    </xf>
    <xf numFmtId="37" fontId="7" fillId="0" borderId="10" xfId="44" applyNumberFormat="1" applyFont="1" applyBorder="1" applyAlignment="1">
      <alignment horizontal="right" indent="3"/>
    </xf>
    <xf numFmtId="0" fontId="7" fillId="0" borderId="0" xfId="0" applyFont="1" applyAlignment="1">
      <alignment vertical="justify"/>
    </xf>
    <xf numFmtId="43" fontId="4" fillId="0" borderId="0" xfId="44" applyFont="1" applyAlignment="1">
      <alignment/>
    </xf>
    <xf numFmtId="0" fontId="4" fillId="0" borderId="13" xfId="0" applyFont="1" applyBorder="1" applyAlignment="1">
      <alignment/>
    </xf>
    <xf numFmtId="179" fontId="4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43" fontId="4" fillId="0" borderId="13" xfId="42" applyFont="1" applyBorder="1" applyAlignment="1">
      <alignment/>
    </xf>
    <xf numFmtId="37" fontId="4" fillId="0" borderId="0" xfId="44" applyNumberFormat="1" applyFont="1" applyAlignment="1">
      <alignment horizontal="center"/>
    </xf>
    <xf numFmtId="37" fontId="4" fillId="0" borderId="13" xfId="44" applyNumberFormat="1" applyFont="1" applyBorder="1" applyAlignment="1">
      <alignment horizontal="center"/>
    </xf>
    <xf numFmtId="37" fontId="4" fillId="0" borderId="10" xfId="44" applyNumberFormat="1" applyFont="1" applyBorder="1" applyAlignment="1">
      <alignment horizontal="center"/>
    </xf>
    <xf numFmtId="37" fontId="7" fillId="0" borderId="0" xfId="44" applyNumberFormat="1" applyFont="1" applyAlignment="1">
      <alignment horizontal="center"/>
    </xf>
    <xf numFmtId="37" fontId="7" fillId="0" borderId="10" xfId="44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/>
    </xf>
    <xf numFmtId="2" fontId="4" fillId="0" borderId="0" xfId="0" applyNumberFormat="1" applyFont="1" applyFill="1" applyAlignment="1">
      <alignment horizontal="right" indent="1"/>
    </xf>
    <xf numFmtId="37" fontId="4" fillId="0" borderId="0" xfId="42" applyNumberFormat="1" applyFont="1" applyAlignment="1">
      <alignment horizontal="right"/>
    </xf>
    <xf numFmtId="37" fontId="4" fillId="0" borderId="13" xfId="42" applyNumberFormat="1" applyFont="1" applyBorder="1" applyAlignment="1">
      <alignment horizontal="right"/>
    </xf>
    <xf numFmtId="43" fontId="4" fillId="0" borderId="0" xfId="42" applyFont="1" applyAlignment="1">
      <alignment horizontal="right"/>
    </xf>
    <xf numFmtId="37" fontId="4" fillId="0" borderId="0" xfId="42" applyNumberFormat="1" applyFont="1" applyBorder="1" applyAlignment="1">
      <alignment horizontal="right"/>
    </xf>
    <xf numFmtId="37" fontId="4" fillId="0" borderId="10" xfId="42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9" fontId="4" fillId="0" borderId="14" xfId="0" applyNumberFormat="1" applyFont="1" applyFill="1" applyBorder="1" applyAlignment="1">
      <alignment horizontal="right"/>
    </xf>
    <xf numFmtId="9" fontId="4" fillId="0" borderId="0" xfId="62" applyFont="1" applyAlignment="1">
      <alignment horizontal="right"/>
    </xf>
    <xf numFmtId="41" fontId="4" fillId="0" borderId="0" xfId="42" applyNumberFormat="1" applyFont="1" applyAlignment="1">
      <alignment horizontal="center"/>
    </xf>
    <xf numFmtId="41" fontId="4" fillId="0" borderId="0" xfId="42" applyNumberFormat="1" applyFont="1" applyAlignment="1">
      <alignment/>
    </xf>
    <xf numFmtId="41" fontId="4" fillId="0" borderId="13" xfId="42" applyNumberFormat="1" applyFont="1" applyBorder="1" applyAlignment="1">
      <alignment/>
    </xf>
    <xf numFmtId="37" fontId="4" fillId="0" borderId="0" xfId="42" applyNumberFormat="1" applyFont="1" applyAlignment="1">
      <alignment/>
    </xf>
    <xf numFmtId="37" fontId="4" fillId="0" borderId="13" xfId="42" applyNumberFormat="1" applyFont="1" applyBorder="1" applyAlignment="1">
      <alignment/>
    </xf>
    <xf numFmtId="41" fontId="4" fillId="0" borderId="0" xfId="0" applyNumberFormat="1" applyFont="1" applyAlignment="1">
      <alignment/>
    </xf>
    <xf numFmtId="39" fontId="4" fillId="33" borderId="14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37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3" fontId="4" fillId="33" borderId="0" xfId="42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9" fontId="4" fillId="0" borderId="14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42" applyNumberFormat="1" applyFont="1" applyFill="1" applyAlignment="1">
      <alignment/>
    </xf>
    <xf numFmtId="37" fontId="4" fillId="0" borderId="0" xfId="42" applyNumberFormat="1" applyFont="1" applyFill="1" applyAlignment="1">
      <alignment/>
    </xf>
    <xf numFmtId="18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7" fontId="4" fillId="33" borderId="0" xfId="42" applyNumberFormat="1" applyFont="1" applyFill="1" applyAlignment="1">
      <alignment horizontal="right"/>
    </xf>
    <xf numFmtId="37" fontId="4" fillId="33" borderId="13" xfId="42" applyNumberFormat="1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43" fontId="4" fillId="33" borderId="0" xfId="42" applyFont="1" applyFill="1" applyAlignment="1">
      <alignment horizontal="right"/>
    </xf>
    <xf numFmtId="37" fontId="4" fillId="33" borderId="0" xfId="42" applyNumberFormat="1" applyFont="1" applyFill="1" applyBorder="1" applyAlignment="1">
      <alignment horizontal="right"/>
    </xf>
    <xf numFmtId="37" fontId="4" fillId="33" borderId="10" xfId="42" applyNumberFormat="1" applyFont="1" applyFill="1" applyBorder="1" applyAlignment="1">
      <alignment horizontal="right"/>
    </xf>
    <xf numFmtId="37" fontId="4" fillId="33" borderId="0" xfId="0" applyNumberFormat="1" applyFont="1" applyFill="1" applyBorder="1" applyAlignment="1">
      <alignment horizontal="right"/>
    </xf>
    <xf numFmtId="37" fontId="4" fillId="33" borderId="0" xfId="42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37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7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stom - Style8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" name="Line 4"/>
        <xdr:cNvSpPr>
          <a:spLocks/>
        </xdr:cNvSpPr>
      </xdr:nvSpPr>
      <xdr:spPr>
        <a:xfrm flipH="1">
          <a:off x="542925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\TMB%20Quarterly%20report%202010\Mar%202010\Console%20as%20at%20310310-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(TMB)"/>
      <sheetName val="BS - TMB "/>
      <sheetName val="BS"/>
      <sheetName val="PL"/>
      <sheetName val="notes"/>
      <sheetName val="CJE"/>
      <sheetName val="Exchange rate"/>
      <sheetName val="Foreign currency reserve"/>
      <sheetName val=" TMB - Consol adj"/>
      <sheetName val="Cash flow (TMA)"/>
      <sheetName val="BG"/>
    </sheetNames>
    <sheetDataSet>
      <sheetData sheetId="1">
        <row r="20">
          <cell r="J20">
            <v>61437.75000000001</v>
          </cell>
        </row>
        <row r="21">
          <cell r="J21">
            <v>17435.41357598154</v>
          </cell>
        </row>
        <row r="43">
          <cell r="J43">
            <v>46100.795999999995</v>
          </cell>
        </row>
        <row r="44">
          <cell r="J44">
            <v>9565.7984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13671875" style="1" customWidth="1"/>
    <col min="2" max="2" width="4.421875" style="1" customWidth="1"/>
    <col min="3" max="3" width="4.00390625" style="1" customWidth="1"/>
    <col min="4" max="4" width="3.7109375" style="1" customWidth="1"/>
    <col min="5" max="5" width="16.28125" style="1" customWidth="1"/>
    <col min="6" max="7" width="15.7109375" style="1" customWidth="1"/>
    <col min="8" max="8" width="2.7109375" style="1" customWidth="1"/>
    <col min="9" max="10" width="15.7109375" style="1" customWidth="1"/>
    <col min="11" max="16384" width="9.140625" style="1" customWidth="1"/>
  </cols>
  <sheetData>
    <row r="1" ht="12.75">
      <c r="B1" s="2" t="s">
        <v>49</v>
      </c>
    </row>
    <row r="2" ht="12.75">
      <c r="B2" s="2" t="s">
        <v>137</v>
      </c>
    </row>
    <row r="4" spans="2:8" ht="12.75">
      <c r="B4" s="3" t="s">
        <v>105</v>
      </c>
      <c r="C4" s="3"/>
      <c r="D4" s="3"/>
      <c r="F4" s="3"/>
      <c r="G4" s="3"/>
      <c r="H4" s="3"/>
    </row>
    <row r="5" spans="2:6" ht="12.75">
      <c r="B5" s="4"/>
      <c r="C5" s="4"/>
      <c r="D5" s="4"/>
      <c r="E5" s="4"/>
      <c r="F5" s="4"/>
    </row>
    <row r="6" spans="2:16" ht="15.75" customHeight="1">
      <c r="B6" s="4"/>
      <c r="C6" s="4"/>
      <c r="D6" s="4"/>
      <c r="E6" s="4"/>
      <c r="F6" s="105" t="s">
        <v>13</v>
      </c>
      <c r="G6" s="105"/>
      <c r="I6" s="105" t="s">
        <v>14</v>
      </c>
      <c r="J6" s="105"/>
      <c r="K6" s="5"/>
      <c r="L6" s="5"/>
      <c r="M6" s="5"/>
      <c r="N6" s="5"/>
      <c r="O6" s="5"/>
      <c r="P6" s="5"/>
    </row>
    <row r="7" spans="2:16" ht="15.75" customHeight="1">
      <c r="B7" s="4"/>
      <c r="C7" s="4"/>
      <c r="D7" s="4"/>
      <c r="E7" s="4"/>
      <c r="F7" s="5" t="s">
        <v>106</v>
      </c>
      <c r="G7" s="5" t="s">
        <v>106</v>
      </c>
      <c r="I7" s="5" t="s">
        <v>106</v>
      </c>
      <c r="J7" s="5" t="s">
        <v>106</v>
      </c>
      <c r="K7" s="5"/>
      <c r="L7" s="5"/>
      <c r="M7" s="5"/>
      <c r="N7" s="5"/>
      <c r="O7" s="5"/>
      <c r="P7" s="5"/>
    </row>
    <row r="8" spans="2:10" ht="12.75">
      <c r="B8" s="4"/>
      <c r="C8" s="4"/>
      <c r="D8" s="4"/>
      <c r="E8" s="4"/>
      <c r="F8" s="5" t="s">
        <v>0</v>
      </c>
      <c r="G8" s="5" t="s">
        <v>66</v>
      </c>
      <c r="I8" s="5" t="s">
        <v>0</v>
      </c>
      <c r="J8" s="5" t="s">
        <v>66</v>
      </c>
    </row>
    <row r="9" spans="6:10" ht="12.75">
      <c r="F9" s="5" t="s">
        <v>1</v>
      </c>
      <c r="G9" s="5" t="s">
        <v>4</v>
      </c>
      <c r="I9" s="5" t="s">
        <v>1</v>
      </c>
      <c r="J9" s="5" t="s">
        <v>4</v>
      </c>
    </row>
    <row r="10" spans="6:10" ht="12.75">
      <c r="F10" s="5" t="s">
        <v>2</v>
      </c>
      <c r="G10" s="5" t="s">
        <v>2</v>
      </c>
      <c r="I10" s="5" t="s">
        <v>5</v>
      </c>
      <c r="J10" s="5" t="s">
        <v>6</v>
      </c>
    </row>
    <row r="11" spans="6:16" ht="12.75">
      <c r="F11" s="6">
        <v>40359</v>
      </c>
      <c r="G11" s="6">
        <v>39994</v>
      </c>
      <c r="I11" s="6">
        <f>F11</f>
        <v>40359</v>
      </c>
      <c r="J11" s="6">
        <v>39994</v>
      </c>
      <c r="K11" s="7"/>
      <c r="L11" s="7"/>
      <c r="M11" s="91">
        <v>40268</v>
      </c>
      <c r="N11" s="7"/>
      <c r="O11" s="7"/>
      <c r="P11" s="7"/>
    </row>
    <row r="12" spans="6:16" ht="12.75">
      <c r="F12" s="5" t="s">
        <v>3</v>
      </c>
      <c r="G12" s="5" t="s">
        <v>3</v>
      </c>
      <c r="I12" s="5" t="s">
        <v>3</v>
      </c>
      <c r="J12" s="5" t="s">
        <v>3</v>
      </c>
      <c r="K12" s="5"/>
      <c r="L12" s="5"/>
      <c r="M12" s="92"/>
      <c r="N12" s="5"/>
      <c r="O12" s="5"/>
      <c r="P12" s="5"/>
    </row>
    <row r="13" spans="6:13" ht="12.75">
      <c r="F13" s="33"/>
      <c r="M13" s="83"/>
    </row>
    <row r="14" spans="2:13" ht="12.75">
      <c r="B14" s="1" t="s">
        <v>11</v>
      </c>
      <c r="F14" s="66">
        <f>I14-M14</f>
        <v>12709</v>
      </c>
      <c r="G14" s="5" t="s">
        <v>46</v>
      </c>
      <c r="I14" s="34">
        <v>18801</v>
      </c>
      <c r="J14" s="5" t="s">
        <v>46</v>
      </c>
      <c r="M14" s="93">
        <v>6092</v>
      </c>
    </row>
    <row r="15" spans="6:13" ht="12.75">
      <c r="F15" s="66"/>
      <c r="G15" s="5"/>
      <c r="I15" s="34"/>
      <c r="J15" s="5"/>
      <c r="M15" s="93"/>
    </row>
    <row r="16" spans="2:13" ht="12.75">
      <c r="B16" s="4" t="s">
        <v>50</v>
      </c>
      <c r="F16" s="66">
        <f>I16-M16</f>
        <v>-7698</v>
      </c>
      <c r="G16" s="5" t="s">
        <v>46</v>
      </c>
      <c r="I16" s="34">
        <v>-11389</v>
      </c>
      <c r="J16" s="5" t="s">
        <v>46</v>
      </c>
      <c r="M16" s="93">
        <v>-3691</v>
      </c>
    </row>
    <row r="17" spans="6:13" ht="12.75">
      <c r="F17" s="67"/>
      <c r="G17" s="39"/>
      <c r="I17" s="38"/>
      <c r="J17" s="39"/>
      <c r="M17" s="94"/>
    </row>
    <row r="18" spans="2:13" ht="12.75">
      <c r="B18" s="4" t="s">
        <v>51</v>
      </c>
      <c r="F18" s="66">
        <f>F14+F16</f>
        <v>5011</v>
      </c>
      <c r="G18" s="5" t="s">
        <v>46</v>
      </c>
      <c r="I18" s="34">
        <f>I16+I14</f>
        <v>7412</v>
      </c>
      <c r="J18" s="5" t="s">
        <v>46</v>
      </c>
      <c r="M18" s="93">
        <f>M14+M16</f>
        <v>2401</v>
      </c>
    </row>
    <row r="19" spans="2:13" ht="12.75">
      <c r="B19" s="4"/>
      <c r="F19" s="73"/>
      <c r="G19" s="5"/>
      <c r="I19" s="34"/>
      <c r="J19" s="5"/>
      <c r="M19" s="95"/>
    </row>
    <row r="20" spans="2:13" ht="12.75">
      <c r="B20" s="4" t="s">
        <v>53</v>
      </c>
      <c r="F20" s="66">
        <f>I20-M20</f>
        <v>467</v>
      </c>
      <c r="G20" s="5" t="s">
        <v>46</v>
      </c>
      <c r="I20" s="34">
        <v>526</v>
      </c>
      <c r="J20" s="5" t="s">
        <v>46</v>
      </c>
      <c r="M20" s="93">
        <v>59</v>
      </c>
    </row>
    <row r="21" spans="2:13" ht="12.75">
      <c r="B21" s="4"/>
      <c r="F21" s="66"/>
      <c r="G21" s="5"/>
      <c r="I21" s="34"/>
      <c r="J21" s="5"/>
      <c r="M21" s="93"/>
    </row>
    <row r="22" spans="2:14" ht="12.75">
      <c r="B22" s="4" t="s">
        <v>52</v>
      </c>
      <c r="F22" s="66">
        <f>I22-M22</f>
        <v>-1686</v>
      </c>
      <c r="G22" s="5" t="s">
        <v>46</v>
      </c>
      <c r="I22" s="34">
        <v>-3083</v>
      </c>
      <c r="J22" s="5" t="s">
        <v>46</v>
      </c>
      <c r="M22" s="93">
        <v>-1397</v>
      </c>
      <c r="N22" s="45"/>
    </row>
    <row r="23" spans="2:13" ht="12.75">
      <c r="B23" s="4"/>
      <c r="F23" s="67"/>
      <c r="G23" s="39"/>
      <c r="I23" s="38"/>
      <c r="J23" s="39"/>
      <c r="M23" s="94"/>
    </row>
    <row r="24" spans="2:13" ht="12.75">
      <c r="B24" s="4" t="s">
        <v>48</v>
      </c>
      <c r="F24" s="66">
        <f>F18+F22+F20</f>
        <v>3792</v>
      </c>
      <c r="G24" s="5" t="s">
        <v>46</v>
      </c>
      <c r="I24" s="34">
        <v>4855</v>
      </c>
      <c r="J24" s="5" t="s">
        <v>46</v>
      </c>
      <c r="M24" s="93">
        <f>M18+M22+M20</f>
        <v>1063</v>
      </c>
    </row>
    <row r="25" spans="2:13" ht="12.75">
      <c r="B25" s="4"/>
      <c r="F25" s="66"/>
      <c r="G25" s="5"/>
      <c r="I25" s="34"/>
      <c r="J25" s="5"/>
      <c r="M25" s="93"/>
    </row>
    <row r="26" spans="2:13" ht="12.75">
      <c r="B26" s="4" t="s">
        <v>54</v>
      </c>
      <c r="F26" s="68">
        <f>I26-M26</f>
        <v>0</v>
      </c>
      <c r="G26" s="5" t="s">
        <v>46</v>
      </c>
      <c r="I26" s="68">
        <v>0</v>
      </c>
      <c r="J26" s="5" t="s">
        <v>46</v>
      </c>
      <c r="M26" s="96">
        <v>0</v>
      </c>
    </row>
    <row r="27" spans="2:13" ht="12.75">
      <c r="B27" s="4"/>
      <c r="F27" s="66"/>
      <c r="G27" s="5"/>
      <c r="I27" s="34"/>
      <c r="J27" s="5"/>
      <c r="M27" s="93"/>
    </row>
    <row r="28" spans="2:13" ht="12.75">
      <c r="B28" s="4" t="s">
        <v>55</v>
      </c>
      <c r="F28" s="66">
        <f>I28-M28</f>
        <v>316</v>
      </c>
      <c r="G28" s="5" t="s">
        <v>46</v>
      </c>
      <c r="I28" s="34">
        <v>1164</v>
      </c>
      <c r="J28" s="5" t="s">
        <v>46</v>
      </c>
      <c r="M28" s="93">
        <f>-16+864</f>
        <v>848</v>
      </c>
    </row>
    <row r="29" spans="2:13" ht="12.75">
      <c r="B29" s="4"/>
      <c r="F29" s="67"/>
      <c r="G29" s="39"/>
      <c r="I29" s="38"/>
      <c r="J29" s="39"/>
      <c r="M29" s="94"/>
    </row>
    <row r="30" spans="2:13" ht="12.75">
      <c r="B30" s="4" t="s">
        <v>15</v>
      </c>
      <c r="F30" s="66">
        <f>SUM(F24:F28)</f>
        <v>4108</v>
      </c>
      <c r="G30" s="5" t="s">
        <v>46</v>
      </c>
      <c r="I30" s="34">
        <f>SUM(I24:I29)</f>
        <v>6019</v>
      </c>
      <c r="J30" s="5" t="s">
        <v>46</v>
      </c>
      <c r="M30" s="93">
        <f>SUM(M24:M28)</f>
        <v>1911</v>
      </c>
    </row>
    <row r="31" spans="2:13" ht="12.75">
      <c r="B31" s="4"/>
      <c r="F31" s="66"/>
      <c r="G31" s="5"/>
      <c r="I31" s="34"/>
      <c r="J31" s="5"/>
      <c r="M31" s="93"/>
    </row>
    <row r="32" spans="2:13" ht="12.75">
      <c r="B32" s="4" t="s">
        <v>16</v>
      </c>
      <c r="F32" s="66">
        <f>I32-M32</f>
        <v>-670</v>
      </c>
      <c r="G32" s="29" t="s">
        <v>46</v>
      </c>
      <c r="H32" s="18"/>
      <c r="I32" s="35">
        <v>-1024</v>
      </c>
      <c r="J32" s="29" t="s">
        <v>46</v>
      </c>
      <c r="M32" s="97">
        <v>-354</v>
      </c>
    </row>
    <row r="33" spans="2:13" ht="12.75">
      <c r="B33" s="4"/>
      <c r="F33" s="69"/>
      <c r="G33" s="29"/>
      <c r="I33" s="10"/>
      <c r="J33" s="29"/>
      <c r="M33" s="97"/>
    </row>
    <row r="34" spans="2:13" ht="13.5" thickBot="1">
      <c r="B34" s="1" t="s">
        <v>43</v>
      </c>
      <c r="F34" s="70">
        <f>F30+F32</f>
        <v>3438</v>
      </c>
      <c r="G34" s="9" t="s">
        <v>46</v>
      </c>
      <c r="I34" s="36">
        <f>I30+I32</f>
        <v>4995</v>
      </c>
      <c r="J34" s="9" t="s">
        <v>46</v>
      </c>
      <c r="M34" s="98">
        <f>M30+M32</f>
        <v>1557</v>
      </c>
    </row>
    <row r="35" spans="6:13" ht="13.5" thickTop="1">
      <c r="F35" s="69"/>
      <c r="G35" s="5"/>
      <c r="I35" s="35"/>
      <c r="M35" s="97"/>
    </row>
    <row r="36" spans="2:13" ht="12.75">
      <c r="B36" s="4" t="s">
        <v>25</v>
      </c>
      <c r="F36" s="66"/>
      <c r="G36" s="5"/>
      <c r="I36" s="34"/>
      <c r="M36" s="93"/>
    </row>
    <row r="37" spans="2:13" ht="12.75">
      <c r="B37" s="11" t="s">
        <v>40</v>
      </c>
      <c r="C37" s="11"/>
      <c r="D37" s="11"/>
      <c r="E37" s="11"/>
      <c r="F37" s="69">
        <f>F34</f>
        <v>3438</v>
      </c>
      <c r="G37" s="5" t="s">
        <v>46</v>
      </c>
      <c r="H37" s="18"/>
      <c r="I37" s="35">
        <f>I34</f>
        <v>4995</v>
      </c>
      <c r="J37" s="5" t="s">
        <v>46</v>
      </c>
      <c r="M37" s="97">
        <f>M34</f>
        <v>1557</v>
      </c>
    </row>
    <row r="38" spans="2:13" ht="12.75">
      <c r="B38" s="4" t="s">
        <v>24</v>
      </c>
      <c r="F38" s="68">
        <v>0</v>
      </c>
      <c r="G38" s="5" t="s">
        <v>46</v>
      </c>
      <c r="H38" s="18"/>
      <c r="I38" s="68">
        <v>0</v>
      </c>
      <c r="J38" s="5" t="s">
        <v>46</v>
      </c>
      <c r="M38" s="96">
        <v>0</v>
      </c>
    </row>
    <row r="39" spans="2:13" ht="13.5" thickBot="1">
      <c r="B39" s="1" t="s">
        <v>43</v>
      </c>
      <c r="F39" s="70">
        <f>SUM(F37:F38)</f>
        <v>3438</v>
      </c>
      <c r="G39" s="9" t="s">
        <v>46</v>
      </c>
      <c r="H39" s="18"/>
      <c r="I39" s="36">
        <f>SUM(I37:I38)</f>
        <v>4995</v>
      </c>
      <c r="J39" s="9" t="s">
        <v>46</v>
      </c>
      <c r="M39" s="98">
        <f>SUM(M37:M38)</f>
        <v>1557</v>
      </c>
    </row>
    <row r="40" spans="6:13" ht="13.5" thickTop="1">
      <c r="F40" s="71"/>
      <c r="H40" s="18"/>
      <c r="I40" s="12"/>
      <c r="M40" s="99"/>
    </row>
    <row r="41" spans="2:13" ht="13.5" thickBot="1">
      <c r="B41" s="11" t="s">
        <v>17</v>
      </c>
      <c r="F41" s="72">
        <f>F39/39479*100</f>
        <v>8.708427265128297</v>
      </c>
      <c r="G41" s="85" t="s">
        <v>46</v>
      </c>
      <c r="H41" s="86"/>
      <c r="I41" s="87">
        <f>I39/39479*100</f>
        <v>12.652296157450795</v>
      </c>
      <c r="J41" s="62" t="s">
        <v>46</v>
      </c>
      <c r="M41" s="80">
        <f>M39/37971*100</f>
        <v>4.100497748281583</v>
      </c>
    </row>
    <row r="42" spans="2:13" ht="13.5" thickTop="1">
      <c r="B42" s="11" t="s">
        <v>95</v>
      </c>
      <c r="C42" s="11"/>
      <c r="D42" s="11"/>
      <c r="E42" s="11"/>
      <c r="F42" s="88"/>
      <c r="G42" s="11"/>
      <c r="H42" s="86"/>
      <c r="I42" s="13"/>
      <c r="M42" s="82"/>
    </row>
    <row r="43" spans="2:13" ht="12.75">
      <c r="B43" s="11"/>
      <c r="C43" s="11"/>
      <c r="D43" s="11"/>
      <c r="E43" s="11"/>
      <c r="F43" s="88"/>
      <c r="G43" s="11"/>
      <c r="H43" s="86"/>
      <c r="I43" s="13"/>
      <c r="M43" s="82"/>
    </row>
    <row r="44" spans="2:13" ht="13.5" thickBot="1">
      <c r="B44" s="11" t="s">
        <v>18</v>
      </c>
      <c r="F44" s="72">
        <f>F41</f>
        <v>8.708427265128297</v>
      </c>
      <c r="G44" s="63" t="s">
        <v>46</v>
      </c>
      <c r="H44" s="86"/>
      <c r="I44" s="72">
        <f>I41</f>
        <v>12.652296157450795</v>
      </c>
      <c r="J44" s="63" t="s">
        <v>46</v>
      </c>
      <c r="M44" s="80">
        <f>M41</f>
        <v>4.100497748281583</v>
      </c>
    </row>
    <row r="45" spans="2:8" ht="13.5" thickTop="1">
      <c r="B45" s="11"/>
      <c r="F45" s="13"/>
      <c r="G45" s="13"/>
      <c r="H45" s="18"/>
    </row>
    <row r="46" ht="12.75">
      <c r="H46" s="18"/>
    </row>
    <row r="47" spans="2:4" ht="12.75">
      <c r="B47" s="14" t="s">
        <v>67</v>
      </c>
      <c r="C47" s="15"/>
      <c r="D47" s="15"/>
    </row>
    <row r="48" spans="3:7" ht="12.75">
      <c r="C48" s="15"/>
      <c r="D48" s="15"/>
      <c r="F48" s="8"/>
      <c r="G48" s="8"/>
    </row>
    <row r="49" spans="2:10" ht="12.75">
      <c r="B49" s="16" t="s">
        <v>46</v>
      </c>
      <c r="C49" s="16"/>
      <c r="D49" s="16" t="s">
        <v>68</v>
      </c>
      <c r="E49" s="16"/>
      <c r="F49" s="16"/>
      <c r="G49" s="16"/>
      <c r="H49" s="16"/>
      <c r="I49" s="16"/>
      <c r="J49" s="16"/>
    </row>
    <row r="50" spans="2:10" ht="12.75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2.75">
      <c r="B51" s="16" t="s">
        <v>44</v>
      </c>
      <c r="C51" s="16"/>
      <c r="D51" s="16" t="s">
        <v>107</v>
      </c>
      <c r="E51" s="16"/>
      <c r="F51" s="16"/>
      <c r="G51" s="16"/>
      <c r="H51" s="16"/>
      <c r="I51" s="16"/>
      <c r="J51" s="16"/>
    </row>
    <row r="52" spans="2:10" ht="12.75">
      <c r="B52" s="16"/>
      <c r="C52" s="16"/>
      <c r="D52" s="16" t="s">
        <v>100</v>
      </c>
      <c r="E52" s="16"/>
      <c r="F52" s="16"/>
      <c r="G52" s="16"/>
      <c r="H52" s="16"/>
      <c r="I52" s="16"/>
      <c r="J52" s="16"/>
    </row>
    <row r="53" spans="2:10" ht="12.75">
      <c r="B53" s="16"/>
      <c r="C53" s="16"/>
      <c r="D53" s="16" t="s">
        <v>101</v>
      </c>
      <c r="E53" s="16"/>
      <c r="F53" s="16"/>
      <c r="G53" s="16"/>
      <c r="H53" s="16"/>
      <c r="I53" s="16"/>
      <c r="J53" s="16"/>
    </row>
    <row r="54" spans="2:10" ht="12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s="18" customFormat="1" ht="12.75">
      <c r="B55" s="17" t="s">
        <v>45</v>
      </c>
      <c r="C55" s="17"/>
      <c r="D55" s="17" t="s">
        <v>69</v>
      </c>
      <c r="E55" s="17"/>
      <c r="F55" s="17"/>
      <c r="G55" s="17"/>
      <c r="H55" s="17"/>
      <c r="I55" s="17"/>
      <c r="J55" s="17"/>
    </row>
    <row r="56" spans="2:10" s="18" customFormat="1" ht="12.75">
      <c r="B56" s="17"/>
      <c r="C56" s="17"/>
      <c r="D56" s="17" t="s">
        <v>71</v>
      </c>
      <c r="E56" s="17"/>
      <c r="F56" s="17"/>
      <c r="G56" s="17"/>
      <c r="H56" s="17"/>
      <c r="I56" s="17"/>
      <c r="J56" s="17"/>
    </row>
    <row r="57" spans="2:10" s="18" customFormat="1" ht="12.75">
      <c r="B57" s="17"/>
      <c r="C57" s="17"/>
      <c r="D57" s="17" t="s">
        <v>70</v>
      </c>
      <c r="E57" s="17"/>
      <c r="F57" s="17"/>
      <c r="G57" s="17"/>
      <c r="H57" s="17"/>
      <c r="I57" s="17"/>
      <c r="J57" s="17"/>
    </row>
    <row r="58" spans="2:10" s="18" customFormat="1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s="18" customFormat="1" ht="12.75">
      <c r="B59" s="17"/>
      <c r="C59" s="17"/>
      <c r="D59" s="17"/>
      <c r="E59" s="17"/>
      <c r="F59" s="17"/>
      <c r="G59" s="17"/>
      <c r="H59" s="17"/>
      <c r="I59" s="17"/>
      <c r="J59" s="17"/>
    </row>
    <row r="60" s="18" customFormat="1" ht="12.75"/>
    <row r="61" spans="3:9" s="18" customFormat="1" ht="12.75">
      <c r="C61" s="81" t="s">
        <v>96</v>
      </c>
      <c r="D61" s="81"/>
      <c r="E61" s="81"/>
      <c r="F61" s="81" t="s">
        <v>99</v>
      </c>
      <c r="G61" s="81" t="s">
        <v>98</v>
      </c>
      <c r="H61" s="81"/>
      <c r="I61" s="81" t="s">
        <v>104</v>
      </c>
    </row>
    <row r="62" spans="3:9" ht="12.75">
      <c r="C62" s="83"/>
      <c r="D62" s="83"/>
      <c r="E62" s="83"/>
      <c r="F62" s="83"/>
      <c r="G62" s="83"/>
      <c r="H62" s="83"/>
      <c r="I62" s="83"/>
    </row>
    <row r="63" spans="3:9" ht="12.75">
      <c r="C63" s="83" t="s">
        <v>97</v>
      </c>
      <c r="D63" s="83"/>
      <c r="E63" s="83"/>
      <c r="F63" s="83">
        <v>52</v>
      </c>
      <c r="G63" s="83">
        <v>4</v>
      </c>
      <c r="H63" s="83"/>
      <c r="I63" s="84">
        <f>F63/F66*G63</f>
        <v>1.149171270718232</v>
      </c>
    </row>
    <row r="64" spans="3:9" ht="12.75">
      <c r="C64" s="83" t="s">
        <v>129</v>
      </c>
      <c r="D64" s="83"/>
      <c r="E64" s="83"/>
      <c r="F64" s="83">
        <v>67</v>
      </c>
      <c r="G64" s="83">
        <v>89931996</v>
      </c>
      <c r="H64" s="83"/>
      <c r="I64" s="84">
        <f>F64/F66*G64</f>
        <v>33289744.37569061</v>
      </c>
    </row>
    <row r="65" spans="3:9" ht="12.75">
      <c r="C65" s="83" t="s">
        <v>130</v>
      </c>
      <c r="D65" s="83"/>
      <c r="E65" s="83"/>
      <c r="F65" s="83">
        <v>62</v>
      </c>
      <c r="G65" s="83">
        <v>18068000</v>
      </c>
      <c r="H65" s="83"/>
      <c r="I65" s="84">
        <f>F65/F66*G65</f>
        <v>6189038.674033149</v>
      </c>
    </row>
    <row r="66" spans="3:10" ht="12.75">
      <c r="C66" s="83"/>
      <c r="D66" s="83"/>
      <c r="E66" s="83"/>
      <c r="F66" s="83">
        <f>SUM(F63:F65)</f>
        <v>181</v>
      </c>
      <c r="G66" s="83">
        <f>SUM(G63:G65)</f>
        <v>108000000</v>
      </c>
      <c r="H66" s="83"/>
      <c r="I66" s="84">
        <f>SUM(I63:I65)</f>
        <v>39478784.19889503</v>
      </c>
      <c r="J66" s="55"/>
    </row>
  </sheetData>
  <sheetProtection/>
  <mergeCells count="2">
    <mergeCell ref="F6:G6"/>
    <mergeCell ref="I6:J6"/>
  </mergeCells>
  <printOptions horizontalCentered="1"/>
  <pageMargins left="0.25" right="0.25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7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2.421875" style="1" customWidth="1"/>
    <col min="2" max="2" width="3.7109375" style="1" customWidth="1"/>
    <col min="3" max="3" width="7.140625" style="1" customWidth="1"/>
    <col min="4" max="4" width="39.00390625" style="1" customWidth="1"/>
    <col min="5" max="5" width="13.140625" style="1" customWidth="1"/>
    <col min="6" max="6" width="13.00390625" style="1" customWidth="1"/>
    <col min="7" max="7" width="13.140625" style="1" customWidth="1"/>
    <col min="8" max="8" width="13.421875" style="1" customWidth="1"/>
    <col min="9" max="9" width="18.140625" style="1" customWidth="1"/>
    <col min="10" max="16384" width="9.140625" style="1" customWidth="1"/>
  </cols>
  <sheetData>
    <row r="1" ht="12.75">
      <c r="B1" s="2" t="s">
        <v>49</v>
      </c>
    </row>
    <row r="2" ht="12.75">
      <c r="B2" s="2" t="str">
        <f>'P&amp;L'!B2</f>
        <v>INTERIM FINANCIAL REPORT FOR THE SECOND QUARTER ENDED 30 JUNE 2010</v>
      </c>
    </row>
    <row r="3" ht="12.75">
      <c r="B3" s="2"/>
    </row>
    <row r="4" ht="12.75">
      <c r="B4" s="2" t="s">
        <v>108</v>
      </c>
    </row>
    <row r="7" spans="2:7" ht="12.75">
      <c r="B7" s="4"/>
      <c r="C7" s="4"/>
      <c r="D7" s="4"/>
      <c r="F7" s="19"/>
      <c r="G7" s="4"/>
    </row>
    <row r="8" spans="2:9" ht="12.75">
      <c r="B8" s="4"/>
      <c r="C8" s="4"/>
      <c r="D8" s="4"/>
      <c r="E8" s="5" t="s">
        <v>72</v>
      </c>
      <c r="F8" s="5" t="s">
        <v>72</v>
      </c>
      <c r="H8" s="5"/>
      <c r="I8" s="5"/>
    </row>
    <row r="9" spans="5:9" ht="12.75">
      <c r="E9" s="5" t="s">
        <v>73</v>
      </c>
      <c r="F9" s="5" t="s">
        <v>73</v>
      </c>
      <c r="H9" s="5"/>
      <c r="I9" s="5"/>
    </row>
    <row r="10" spans="5:9" ht="12.75">
      <c r="E10" s="5" t="s">
        <v>74</v>
      </c>
      <c r="F10" s="5" t="s">
        <v>75</v>
      </c>
      <c r="H10" s="5"/>
      <c r="I10" s="5"/>
    </row>
    <row r="11" spans="5:9" ht="12.75">
      <c r="E11" s="6">
        <f>'P&amp;L'!F11</f>
        <v>40359</v>
      </c>
      <c r="F11" s="6">
        <v>40178</v>
      </c>
      <c r="H11" s="5"/>
      <c r="I11" s="5"/>
    </row>
    <row r="12" spans="5:9" ht="12.75">
      <c r="E12" s="5" t="s">
        <v>3</v>
      </c>
      <c r="F12" s="5" t="s">
        <v>3</v>
      </c>
      <c r="H12" s="5"/>
      <c r="I12" s="5"/>
    </row>
    <row r="13" ht="12.75">
      <c r="B13" s="2" t="s">
        <v>27</v>
      </c>
    </row>
    <row r="14" ht="12.75">
      <c r="B14" s="1" t="s">
        <v>33</v>
      </c>
    </row>
    <row r="15" spans="3:7" ht="12.75">
      <c r="C15" s="1" t="s">
        <v>12</v>
      </c>
      <c r="E15" s="20">
        <v>5703</v>
      </c>
      <c r="F15" s="20">
        <v>6168</v>
      </c>
      <c r="G15" s="21"/>
    </row>
    <row r="16" spans="2:7" ht="12.75" hidden="1">
      <c r="B16" s="15"/>
      <c r="C16" s="1" t="s">
        <v>47</v>
      </c>
      <c r="E16" s="20"/>
      <c r="F16" s="20" t="s">
        <v>46</v>
      </c>
      <c r="G16" s="21"/>
    </row>
    <row r="17" spans="3:7" ht="12.75">
      <c r="C17" s="1" t="s">
        <v>56</v>
      </c>
      <c r="E17" s="20">
        <v>12529</v>
      </c>
      <c r="F17" s="20">
        <v>11482</v>
      </c>
      <c r="G17" s="21"/>
    </row>
    <row r="18" spans="3:7" ht="12.75">
      <c r="C18" s="1" t="s">
        <v>57</v>
      </c>
      <c r="E18" s="20">
        <f>'[1]BS - TMB '!$J$20/1000</f>
        <v>61.43775000000001</v>
      </c>
      <c r="F18" s="20">
        <v>61</v>
      </c>
      <c r="G18" s="21"/>
    </row>
    <row r="19" spans="3:7" ht="12.75">
      <c r="C19" s="1" t="s">
        <v>58</v>
      </c>
      <c r="E19" s="20">
        <f>'[1]BS - TMB '!$J$21/1000</f>
        <v>17.43541357598154</v>
      </c>
      <c r="F19" s="20">
        <v>18</v>
      </c>
      <c r="G19" s="21"/>
    </row>
    <row r="20" spans="5:7" ht="12.75">
      <c r="E20" s="22">
        <f>SUM(E15:E19)</f>
        <v>18310.873163575983</v>
      </c>
      <c r="F20" s="22">
        <f>SUM(F15:F19)</f>
        <v>17729</v>
      </c>
      <c r="G20" s="21"/>
    </row>
    <row r="21" spans="5:7" ht="12.75">
      <c r="E21" s="23"/>
      <c r="F21" s="20"/>
      <c r="G21" s="21"/>
    </row>
    <row r="22" spans="2:7" ht="12.75">
      <c r="B22" s="1" t="s">
        <v>7</v>
      </c>
      <c r="E22" s="23"/>
      <c r="F22" s="20"/>
      <c r="G22" s="21"/>
    </row>
    <row r="23" spans="3:7" ht="12.75">
      <c r="C23" s="1" t="s">
        <v>59</v>
      </c>
      <c r="E23" s="20">
        <v>1980</v>
      </c>
      <c r="F23" s="20">
        <v>2112</v>
      </c>
      <c r="G23" s="21"/>
    </row>
    <row r="24" spans="3:7" ht="12.75">
      <c r="C24" s="1" t="s">
        <v>60</v>
      </c>
      <c r="E24" s="20">
        <v>6165</v>
      </c>
      <c r="F24" s="20">
        <v>6999</v>
      </c>
      <c r="G24" s="21"/>
    </row>
    <row r="25" spans="2:7" ht="12.75">
      <c r="B25" s="15"/>
      <c r="C25" s="1" t="s">
        <v>61</v>
      </c>
      <c r="E25" s="20">
        <v>35442</v>
      </c>
      <c r="F25" s="20">
        <v>23382</v>
      </c>
      <c r="G25" s="21"/>
    </row>
    <row r="26" spans="5:7" ht="12.75">
      <c r="E26" s="24">
        <f>SUM(E23:E25)</f>
        <v>43587</v>
      </c>
      <c r="F26" s="22">
        <f>SUM(F23:F25)</f>
        <v>32493</v>
      </c>
      <c r="G26" s="25"/>
    </row>
    <row r="27" spans="2:7" ht="13.5" thickBot="1">
      <c r="B27" s="2" t="s">
        <v>28</v>
      </c>
      <c r="E27" s="26">
        <f>E20+E26</f>
        <v>61897.87316357598</v>
      </c>
      <c r="F27" s="32">
        <f>F26+F20</f>
        <v>50222</v>
      </c>
      <c r="G27" s="25"/>
    </row>
    <row r="28" spans="5:7" ht="12.75">
      <c r="E28" s="23"/>
      <c r="F28" s="27"/>
      <c r="G28" s="25"/>
    </row>
    <row r="29" spans="2:7" ht="12.75">
      <c r="B29" s="2" t="s">
        <v>29</v>
      </c>
      <c r="E29" s="23"/>
      <c r="F29" s="27"/>
      <c r="G29" s="25"/>
    </row>
    <row r="30" spans="2:7" ht="12.75">
      <c r="B30" s="1" t="s">
        <v>41</v>
      </c>
      <c r="E30" s="23"/>
      <c r="F30" s="27"/>
      <c r="G30" s="25"/>
    </row>
    <row r="31" spans="3:7" ht="12.75">
      <c r="C31" s="1" t="s">
        <v>9</v>
      </c>
      <c r="E31" s="20">
        <v>54000</v>
      </c>
      <c r="F31" s="20">
        <v>44966</v>
      </c>
      <c r="G31" s="21"/>
    </row>
    <row r="32" spans="3:7" ht="12.75">
      <c r="C32" s="1" t="s">
        <v>62</v>
      </c>
      <c r="E32" s="20">
        <v>-138</v>
      </c>
      <c r="F32" s="20">
        <v>1762</v>
      </c>
      <c r="G32" s="21"/>
    </row>
    <row r="33" spans="3:8" ht="12.75">
      <c r="C33" s="1" t="s">
        <v>30</v>
      </c>
      <c r="E33" s="28">
        <v>4042</v>
      </c>
      <c r="F33" s="28">
        <v>-555</v>
      </c>
      <c r="G33" s="54"/>
      <c r="H33" s="45"/>
    </row>
    <row r="34" spans="5:7" ht="12.75">
      <c r="E34" s="30">
        <f>SUM(E31:E33)</f>
        <v>57904</v>
      </c>
      <c r="F34" s="20">
        <f>SUM(F31:F33)</f>
        <v>46173</v>
      </c>
      <c r="G34" s="29"/>
    </row>
    <row r="35" spans="5:7" ht="12.75">
      <c r="E35" s="20"/>
      <c r="F35" s="20"/>
      <c r="G35" s="21"/>
    </row>
    <row r="36" spans="2:7" ht="12.75">
      <c r="B36" s="1" t="s">
        <v>31</v>
      </c>
      <c r="E36" s="22">
        <f>SUM(E34:E35)</f>
        <v>57904</v>
      </c>
      <c r="F36" s="22">
        <f>SUM(F34:F35)</f>
        <v>46173</v>
      </c>
      <c r="G36" s="21"/>
    </row>
    <row r="37" spans="2:7" ht="12.75">
      <c r="B37" s="15"/>
      <c r="E37" s="23"/>
      <c r="F37" s="20"/>
      <c r="G37" s="21"/>
    </row>
    <row r="38" spans="2:7" ht="12.75">
      <c r="B38" s="4" t="s">
        <v>32</v>
      </c>
      <c r="E38" s="23"/>
      <c r="F38" s="20"/>
      <c r="G38" s="21"/>
    </row>
    <row r="39" spans="3:7" ht="12.75">
      <c r="C39" s="4" t="s">
        <v>34</v>
      </c>
      <c r="E39" s="20">
        <f>'[1]BS - TMB '!$J$43/1000</f>
        <v>46.100795999999995</v>
      </c>
      <c r="F39" s="20">
        <v>48</v>
      </c>
      <c r="G39" s="21"/>
    </row>
    <row r="40" spans="3:7" ht="12.75">
      <c r="C40" s="4" t="s">
        <v>64</v>
      </c>
      <c r="E40" s="20">
        <f>'[1]BS - TMB '!$J$44/1000</f>
        <v>9.5657984</v>
      </c>
      <c r="F40" s="20">
        <v>10</v>
      </c>
      <c r="G40" s="21"/>
    </row>
    <row r="41" spans="3:7" ht="12.75">
      <c r="C41" s="4"/>
      <c r="E41" s="22">
        <f>SUM(E39:E40)</f>
        <v>55.666594399999994</v>
      </c>
      <c r="F41" s="22">
        <f>SUM(F39:F40)</f>
        <v>58</v>
      </c>
      <c r="G41" s="21"/>
    </row>
    <row r="42" spans="2:7" ht="12.75">
      <c r="B42" s="4"/>
      <c r="E42" s="23"/>
      <c r="F42" s="20"/>
      <c r="G42" s="21"/>
    </row>
    <row r="43" spans="2:7" ht="12.75">
      <c r="B43" s="1" t="s">
        <v>8</v>
      </c>
      <c r="E43" s="23"/>
      <c r="F43" s="23"/>
      <c r="G43" s="18"/>
    </row>
    <row r="44" spans="3:7" ht="12.75">
      <c r="C44" s="1" t="s">
        <v>63</v>
      </c>
      <c r="E44" s="20">
        <v>3297</v>
      </c>
      <c r="F44" s="20">
        <v>2862</v>
      </c>
      <c r="G44" s="21"/>
    </row>
    <row r="45" spans="3:7" ht="12.75">
      <c r="C45" s="1" t="s">
        <v>64</v>
      </c>
      <c r="E45" s="20">
        <v>6</v>
      </c>
      <c r="F45" s="20">
        <v>14</v>
      </c>
      <c r="G45" s="21"/>
    </row>
    <row r="46" spans="3:7" ht="12.75">
      <c r="C46" s="1" t="s">
        <v>65</v>
      </c>
      <c r="E46" s="20">
        <v>635</v>
      </c>
      <c r="F46" s="20">
        <v>1115</v>
      </c>
      <c r="G46" s="21"/>
    </row>
    <row r="47" spans="5:7" ht="12.75">
      <c r="E47" s="20"/>
      <c r="F47" s="20"/>
      <c r="G47" s="21"/>
    </row>
    <row r="48" spans="5:7" ht="12.75">
      <c r="E48" s="22">
        <f>SUM(E44:E47)</f>
        <v>3938</v>
      </c>
      <c r="F48" s="22">
        <f>SUM(F44:F47)</f>
        <v>3991</v>
      </c>
      <c r="G48" s="21"/>
    </row>
    <row r="49" spans="2:7" ht="12.75">
      <c r="B49" s="1" t="s">
        <v>35</v>
      </c>
      <c r="E49" s="22">
        <f>E41+E48</f>
        <v>3993.6665944</v>
      </c>
      <c r="F49" s="22">
        <f>F41+F48</f>
        <v>4049</v>
      </c>
      <c r="G49" s="21"/>
    </row>
    <row r="50" spans="2:7" ht="13.5" thickBot="1">
      <c r="B50" s="2" t="s">
        <v>36</v>
      </c>
      <c r="E50" s="26">
        <f>E36+E49</f>
        <v>61897.6665944</v>
      </c>
      <c r="F50" s="26">
        <f>F36+F49</f>
        <v>50222</v>
      </c>
      <c r="G50" s="18"/>
    </row>
    <row r="51" spans="2:7" ht="12.75">
      <c r="B51" s="15"/>
      <c r="C51" s="18"/>
      <c r="D51" s="18"/>
      <c r="E51" s="25"/>
      <c r="F51" s="25"/>
      <c r="G51" s="25"/>
    </row>
    <row r="52" spans="3:7" ht="12.75">
      <c r="C52" s="4"/>
      <c r="G52" s="18"/>
    </row>
    <row r="53" spans="2:7" ht="12.75">
      <c r="B53" s="11" t="s">
        <v>26</v>
      </c>
      <c r="D53" s="11"/>
      <c r="E53" s="65">
        <f>E34/108000</f>
        <v>0.5361481481481482</v>
      </c>
      <c r="F53" s="65">
        <f>F34/89932</f>
        <v>0.5134212516123293</v>
      </c>
      <c r="G53" s="31"/>
    </row>
    <row r="54" spans="3:7" ht="12.75">
      <c r="C54" s="11" t="s">
        <v>37</v>
      </c>
      <c r="D54" s="11"/>
      <c r="E54" s="11"/>
      <c r="F54" s="11"/>
      <c r="G54" s="11"/>
    </row>
    <row r="55" spans="13:27" ht="12.75">
      <c r="M55" s="8"/>
      <c r="N55" s="8"/>
      <c r="O55" s="8"/>
      <c r="P55" s="5"/>
      <c r="Q55" s="5"/>
      <c r="R55" s="5"/>
      <c r="S55" s="5"/>
      <c r="T55" s="5"/>
      <c r="U55" s="5"/>
      <c r="V55" s="5"/>
      <c r="X55" s="8"/>
      <c r="Y55" s="8"/>
      <c r="Z55" s="8"/>
      <c r="AA55" s="5"/>
    </row>
    <row r="56" ht="12.75">
      <c r="C56" s="16"/>
    </row>
    <row r="57" spans="2:10" ht="12.75">
      <c r="B57" s="16" t="s">
        <v>67</v>
      </c>
      <c r="C57" s="16"/>
      <c r="D57" s="16"/>
      <c r="E57" s="16"/>
      <c r="F57" s="16"/>
      <c r="G57" s="16"/>
      <c r="H57" s="16"/>
      <c r="I57" s="16"/>
      <c r="J57" s="16"/>
    </row>
    <row r="58" spans="2:10" ht="12.7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2.75">
      <c r="B59" s="16" t="s">
        <v>46</v>
      </c>
      <c r="C59" s="16"/>
      <c r="D59" s="16" t="s">
        <v>68</v>
      </c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 t="s">
        <v>44</v>
      </c>
      <c r="C61" s="16"/>
      <c r="D61" s="16" t="s">
        <v>109</v>
      </c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 t="s">
        <v>100</v>
      </c>
      <c r="E62" s="16"/>
      <c r="F62" s="16"/>
      <c r="G62" s="16"/>
      <c r="H62" s="16"/>
      <c r="I62" s="16"/>
      <c r="J62" s="16"/>
    </row>
    <row r="63" spans="2:10" ht="12.75">
      <c r="B63" s="16"/>
      <c r="C63" s="16"/>
      <c r="D63" s="16" t="s">
        <v>101</v>
      </c>
      <c r="E63" s="16"/>
      <c r="F63" s="16"/>
      <c r="G63" s="16"/>
      <c r="H63" s="16"/>
      <c r="I63" s="16"/>
      <c r="J63" s="16"/>
    </row>
    <row r="64" spans="2:10" ht="12.7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2.75">
      <c r="B65" s="16" t="s">
        <v>45</v>
      </c>
      <c r="C65" s="16"/>
      <c r="D65" s="16" t="s">
        <v>110</v>
      </c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 t="s">
        <v>111</v>
      </c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</sheetData>
  <sheetProtection/>
  <printOptions horizontalCentered="1"/>
  <pageMargins left="0.5" right="0.25" top="0.5" bottom="0.5" header="0.5" footer="0.25"/>
  <pageSetup firstPageNumber="2" useFirstPageNumber="1"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8.421875" style="1" customWidth="1"/>
    <col min="3" max="3" width="4.421875" style="1" customWidth="1"/>
    <col min="4" max="4" width="13.28125" style="1" customWidth="1"/>
    <col min="5" max="8" width="15.28125" style="1" customWidth="1"/>
    <col min="9" max="10" width="9.140625" style="1" customWidth="1"/>
    <col min="11" max="11" width="9.140625" style="83" customWidth="1"/>
    <col min="12" max="16384" width="9.140625" style="1" customWidth="1"/>
  </cols>
  <sheetData>
    <row r="1" ht="12.75">
      <c r="A1" s="2" t="s">
        <v>49</v>
      </c>
    </row>
    <row r="2" ht="12.75">
      <c r="A2" s="2" t="s">
        <v>137</v>
      </c>
    </row>
    <row r="3" ht="12.75">
      <c r="A3" s="2"/>
    </row>
    <row r="4" ht="12.75">
      <c r="A4" s="2" t="s">
        <v>115</v>
      </c>
    </row>
    <row r="6" ht="12.75">
      <c r="H6" s="5"/>
    </row>
    <row r="7" spans="5:8" ht="12.75">
      <c r="E7" s="105" t="s">
        <v>13</v>
      </c>
      <c r="F7" s="105"/>
      <c r="G7" s="105" t="s">
        <v>14</v>
      </c>
      <c r="H7" s="105"/>
    </row>
    <row r="8" spans="5:8" ht="12.75">
      <c r="E8" s="5" t="s">
        <v>106</v>
      </c>
      <c r="F8" s="5" t="s">
        <v>106</v>
      </c>
      <c r="G8" s="5" t="s">
        <v>106</v>
      </c>
      <c r="H8" s="5" t="s">
        <v>106</v>
      </c>
    </row>
    <row r="9" spans="5:8" ht="12.75">
      <c r="E9" s="5" t="s">
        <v>0</v>
      </c>
      <c r="F9" s="5" t="s">
        <v>66</v>
      </c>
      <c r="G9" s="5" t="s">
        <v>0</v>
      </c>
      <c r="H9" s="5" t="s">
        <v>66</v>
      </c>
    </row>
    <row r="10" spans="5:8" ht="12.75">
      <c r="E10" s="5" t="s">
        <v>1</v>
      </c>
      <c r="F10" s="5" t="s">
        <v>4</v>
      </c>
      <c r="G10" s="5" t="s">
        <v>1</v>
      </c>
      <c r="H10" s="5" t="s">
        <v>4</v>
      </c>
    </row>
    <row r="11" spans="5:8" ht="12.75">
      <c r="E11" s="5" t="s">
        <v>2</v>
      </c>
      <c r="F11" s="5" t="s">
        <v>2</v>
      </c>
      <c r="G11" s="5" t="s">
        <v>5</v>
      </c>
      <c r="H11" s="5" t="s">
        <v>6</v>
      </c>
    </row>
    <row r="12" spans="5:8" ht="12.75">
      <c r="E12" s="52">
        <v>40359</v>
      </c>
      <c r="F12" s="52">
        <v>39903</v>
      </c>
      <c r="G12" s="52">
        <v>40359</v>
      </c>
      <c r="H12" s="52">
        <v>39903</v>
      </c>
    </row>
    <row r="13" spans="5:8" ht="12.75">
      <c r="E13" s="5" t="s">
        <v>3</v>
      </c>
      <c r="F13" s="5" t="s">
        <v>3</v>
      </c>
      <c r="G13" s="5" t="s">
        <v>3</v>
      </c>
      <c r="H13" s="5" t="s">
        <v>3</v>
      </c>
    </row>
    <row r="15" ht="12.75">
      <c r="A15" s="1" t="s">
        <v>126</v>
      </c>
    </row>
    <row r="17" spans="1:11" ht="12.75">
      <c r="A17" s="1" t="s">
        <v>43</v>
      </c>
      <c r="E17" s="34">
        <f>G17-K17</f>
        <v>3438</v>
      </c>
      <c r="F17" s="5" t="s">
        <v>46</v>
      </c>
      <c r="G17" s="34">
        <f>'P&amp;L'!I34</f>
        <v>4995</v>
      </c>
      <c r="H17" s="5" t="s">
        <v>46</v>
      </c>
      <c r="K17" s="100">
        <v>1557</v>
      </c>
    </row>
    <row r="18" ht="12.75">
      <c r="E18" s="34"/>
    </row>
    <row r="19" spans="1:11" ht="12.75">
      <c r="A19" s="1" t="s">
        <v>123</v>
      </c>
      <c r="E19" s="89">
        <f>G19-K19</f>
        <v>-229</v>
      </c>
      <c r="F19" s="5" t="s">
        <v>46</v>
      </c>
      <c r="G19" s="45">
        <v>-1900</v>
      </c>
      <c r="H19" s="5" t="s">
        <v>46</v>
      </c>
      <c r="K19" s="101">
        <v>-1671</v>
      </c>
    </row>
    <row r="20" spans="1:11" ht="12.75">
      <c r="A20" s="1" t="s">
        <v>116</v>
      </c>
      <c r="E20" s="45"/>
      <c r="F20" s="45"/>
      <c r="G20" s="45"/>
      <c r="H20" s="45"/>
      <c r="K20" s="101"/>
    </row>
    <row r="21" spans="5:11" ht="12.75">
      <c r="E21" s="53"/>
      <c r="F21" s="53"/>
      <c r="G21" s="53"/>
      <c r="H21" s="53"/>
      <c r="K21" s="102"/>
    </row>
    <row r="22" spans="1:11" ht="12.75">
      <c r="A22" s="1" t="s">
        <v>131</v>
      </c>
      <c r="E22" s="45">
        <f>SUM(E17:E21)</f>
        <v>3209</v>
      </c>
      <c r="F22" s="5" t="s">
        <v>46</v>
      </c>
      <c r="G22" s="45">
        <f>SUM(G17:G21)</f>
        <v>3095</v>
      </c>
      <c r="H22" s="5" t="s">
        <v>46</v>
      </c>
      <c r="K22" s="101">
        <f>SUM(K17:K21)</f>
        <v>-114</v>
      </c>
    </row>
    <row r="23" spans="6:8" ht="12.75">
      <c r="F23" s="8"/>
      <c r="H23" s="8"/>
    </row>
    <row r="24" spans="1:8" ht="12.75">
      <c r="A24" s="1" t="s">
        <v>124</v>
      </c>
      <c r="F24" s="8"/>
      <c r="H24" s="8"/>
    </row>
    <row r="25" spans="1:11" ht="12.75">
      <c r="A25" s="1" t="s">
        <v>117</v>
      </c>
      <c r="E25" s="45">
        <f>E22</f>
        <v>3209</v>
      </c>
      <c r="F25" s="5" t="s">
        <v>46</v>
      </c>
      <c r="G25" s="45">
        <f>G22</f>
        <v>3095</v>
      </c>
      <c r="H25" s="5" t="s">
        <v>46</v>
      </c>
      <c r="K25" s="101">
        <f>K22</f>
        <v>-114</v>
      </c>
    </row>
    <row r="26" spans="1:11" ht="12.75">
      <c r="A26" s="1" t="s">
        <v>118</v>
      </c>
      <c r="E26" s="8">
        <v>0</v>
      </c>
      <c r="F26" s="5" t="s">
        <v>46</v>
      </c>
      <c r="G26" s="8">
        <v>0</v>
      </c>
      <c r="H26" s="5" t="s">
        <v>46</v>
      </c>
      <c r="K26" s="84">
        <v>0</v>
      </c>
    </row>
    <row r="27" spans="5:11" ht="12.75">
      <c r="E27" s="51"/>
      <c r="F27" s="56"/>
      <c r="G27" s="51"/>
      <c r="H27" s="56"/>
      <c r="K27" s="103"/>
    </row>
    <row r="28" spans="1:11" ht="13.5" thickBot="1">
      <c r="A28" s="1" t="s">
        <v>131</v>
      </c>
      <c r="E28" s="64">
        <f>SUM(E25:E27)</f>
        <v>3209</v>
      </c>
      <c r="F28" s="9" t="s">
        <v>46</v>
      </c>
      <c r="G28" s="64">
        <f>SUM(G25:G27)</f>
        <v>3095</v>
      </c>
      <c r="H28" s="9" t="s">
        <v>46</v>
      </c>
      <c r="K28" s="104">
        <f>SUM(K25:K27)</f>
        <v>-114</v>
      </c>
    </row>
    <row r="29" ht="13.5" thickTop="1"/>
    <row r="33" ht="12.75">
      <c r="A33" s="1" t="s">
        <v>67</v>
      </c>
    </row>
    <row r="35" spans="1:2" ht="12.75">
      <c r="A35" s="1" t="s">
        <v>46</v>
      </c>
      <c r="B35" s="1" t="s">
        <v>68</v>
      </c>
    </row>
    <row r="37" spans="1:2" ht="12.75">
      <c r="A37" s="1" t="s">
        <v>44</v>
      </c>
      <c r="B37" s="1" t="s">
        <v>119</v>
      </c>
    </row>
    <row r="38" ht="12.75">
      <c r="B38" s="1" t="s">
        <v>120</v>
      </c>
    </row>
    <row r="39" ht="12.75">
      <c r="B39" s="1" t="s">
        <v>121</v>
      </c>
    </row>
    <row r="41" spans="1:2" ht="12.75">
      <c r="A41" s="1" t="s">
        <v>45</v>
      </c>
      <c r="B41" s="1" t="s">
        <v>69</v>
      </c>
    </row>
    <row r="42" ht="12.75">
      <c r="B42" s="1" t="s">
        <v>71</v>
      </c>
    </row>
    <row r="43" ht="12.75">
      <c r="B43" s="1" t="s">
        <v>70</v>
      </c>
    </row>
  </sheetData>
  <sheetProtection/>
  <mergeCells count="2">
    <mergeCell ref="E7:F7"/>
    <mergeCell ref="G7:H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zoomScalePageLayoutView="0" workbookViewId="0" topLeftCell="A1">
      <selection activeCell="F29" sqref="F29:I29"/>
    </sheetView>
  </sheetViews>
  <sheetFormatPr defaultColWidth="9.140625" defaultRowHeight="12.75"/>
  <cols>
    <col min="1" max="1" width="0.9921875" style="1" customWidth="1"/>
    <col min="2" max="2" width="6.57421875" style="1" customWidth="1"/>
    <col min="3" max="3" width="16.140625" style="1" customWidth="1"/>
    <col min="4" max="4" width="3.8515625" style="1" customWidth="1"/>
    <col min="5" max="5" width="10.140625" style="1" customWidth="1"/>
    <col min="6" max="8" width="14.57421875" style="1" customWidth="1"/>
    <col min="9" max="9" width="10.140625" style="1" customWidth="1"/>
    <col min="10" max="10" width="11.8515625" style="1" customWidth="1"/>
    <col min="11" max="16384" width="9.140625" style="1" customWidth="1"/>
  </cols>
  <sheetData>
    <row r="1" ht="12.75">
      <c r="B1" s="2" t="str">
        <f>'P&amp;L'!B1</f>
        <v>TURBO-MECH BERHAD (863263-D)</v>
      </c>
    </row>
    <row r="2" ht="12.75">
      <c r="B2" s="2" t="str">
        <f>'P&amp;L'!B2</f>
        <v>INTERIM FINANCIAL REPORT FOR THE SECOND QUARTER ENDED 30 JUNE 2010</v>
      </c>
    </row>
    <row r="3" ht="12.75">
      <c r="B3" s="2"/>
    </row>
    <row r="4" ht="12.75">
      <c r="B4" s="2" t="s">
        <v>19</v>
      </c>
    </row>
    <row r="7" spans="3:9" ht="12.75">
      <c r="C7" s="18"/>
      <c r="D7" s="18"/>
      <c r="E7" s="107"/>
      <c r="F7" s="107"/>
      <c r="G7" s="107"/>
      <c r="H7" s="107"/>
      <c r="I7" s="107"/>
    </row>
    <row r="8" spans="5:9" ht="5.25" customHeight="1">
      <c r="E8" s="29"/>
      <c r="F8" s="29"/>
      <c r="G8" s="29"/>
      <c r="H8" s="29"/>
      <c r="I8" s="29"/>
    </row>
    <row r="9" spans="6:8" ht="12.75">
      <c r="F9" s="37" t="s">
        <v>39</v>
      </c>
      <c r="G9" s="37"/>
      <c r="H9" s="37"/>
    </row>
    <row r="10" spans="5:10" ht="12.75">
      <c r="E10" s="5" t="s">
        <v>20</v>
      </c>
      <c r="F10" s="5" t="s">
        <v>20</v>
      </c>
      <c r="G10" s="5" t="s">
        <v>112</v>
      </c>
      <c r="H10" s="5" t="s">
        <v>78</v>
      </c>
      <c r="I10" s="5" t="s">
        <v>23</v>
      </c>
      <c r="J10" s="5" t="s">
        <v>10</v>
      </c>
    </row>
    <row r="11" spans="5:10" ht="12.75">
      <c r="E11" s="5" t="s">
        <v>21</v>
      </c>
      <c r="F11" s="5" t="s">
        <v>22</v>
      </c>
      <c r="G11" s="5" t="s">
        <v>76</v>
      </c>
      <c r="H11" s="5" t="s">
        <v>76</v>
      </c>
      <c r="I11" s="5" t="s">
        <v>42</v>
      </c>
      <c r="J11" s="5" t="s">
        <v>38</v>
      </c>
    </row>
    <row r="12" spans="5:10" ht="12.75">
      <c r="E12" s="5"/>
      <c r="F12" s="5"/>
      <c r="G12" s="5"/>
      <c r="H12" s="5"/>
      <c r="I12" s="5"/>
      <c r="J12" s="5"/>
    </row>
    <row r="13" spans="5:10" ht="12.75"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</row>
    <row r="15" spans="2:10" ht="12.75">
      <c r="B15" s="1" t="s">
        <v>113</v>
      </c>
      <c r="E15" s="74">
        <v>44966</v>
      </c>
      <c r="F15" s="75">
        <v>0</v>
      </c>
      <c r="G15" s="75">
        <v>-7271</v>
      </c>
      <c r="H15" s="75">
        <v>1362</v>
      </c>
      <c r="I15" s="75">
        <v>0</v>
      </c>
      <c r="J15" s="75">
        <f aca="true" t="shared" si="0" ref="J15:J20">SUM(E15:I15)</f>
        <v>39057</v>
      </c>
    </row>
    <row r="16" spans="5:10" ht="12.75">
      <c r="E16" s="75"/>
      <c r="F16" s="75"/>
      <c r="G16" s="75"/>
      <c r="H16" s="75"/>
      <c r="I16" s="75"/>
      <c r="J16" s="75"/>
    </row>
    <row r="17" spans="2:10" ht="12.75">
      <c r="B17" s="1" t="s">
        <v>125</v>
      </c>
      <c r="E17" s="75"/>
      <c r="F17" s="75"/>
      <c r="G17" s="75"/>
      <c r="H17" s="75">
        <v>400</v>
      </c>
      <c r="I17" s="75">
        <v>6716</v>
      </c>
      <c r="J17" s="75">
        <f t="shared" si="0"/>
        <v>7116</v>
      </c>
    </row>
    <row r="18" spans="5:10" ht="12.75">
      <c r="E18" s="75"/>
      <c r="F18" s="75"/>
      <c r="G18" s="75"/>
      <c r="H18" s="75"/>
      <c r="I18" s="75"/>
      <c r="J18" s="75"/>
    </row>
    <row r="19" spans="2:10" ht="12.75">
      <c r="B19" s="1" t="s">
        <v>127</v>
      </c>
      <c r="E19" s="75"/>
      <c r="F19" s="75"/>
      <c r="G19" s="75"/>
      <c r="H19" s="75"/>
      <c r="I19" s="75"/>
      <c r="J19" s="75"/>
    </row>
    <row r="20" spans="2:10" ht="12.75">
      <c r="B20" s="1" t="s">
        <v>128</v>
      </c>
      <c r="E20" s="75"/>
      <c r="F20" s="75"/>
      <c r="G20" s="75">
        <v>7271</v>
      </c>
      <c r="H20" s="75"/>
      <c r="I20" s="75">
        <f>-7271</f>
        <v>-7271</v>
      </c>
      <c r="J20" s="75">
        <f t="shared" si="0"/>
        <v>0</v>
      </c>
    </row>
    <row r="21" spans="5:10" ht="12.75">
      <c r="E21" s="76"/>
      <c r="F21" s="76"/>
      <c r="G21" s="76"/>
      <c r="H21" s="76"/>
      <c r="I21" s="76"/>
      <c r="J21" s="76"/>
    </row>
    <row r="22" spans="5:10" ht="12.75">
      <c r="E22" s="75"/>
      <c r="F22" s="75"/>
      <c r="G22" s="75"/>
      <c r="H22" s="75"/>
      <c r="I22" s="75"/>
      <c r="J22" s="75"/>
    </row>
    <row r="23" spans="2:10" ht="12.75">
      <c r="B23" s="1" t="s">
        <v>122</v>
      </c>
      <c r="E23" s="75">
        <f>SUM(E15:E22)</f>
        <v>44966</v>
      </c>
      <c r="F23" s="75">
        <f>SUM(F17:F21)</f>
        <v>0</v>
      </c>
      <c r="G23" s="75">
        <f>SUM(G15:G20)</f>
        <v>0</v>
      </c>
      <c r="H23" s="75">
        <f>SUM(H15:H20)</f>
        <v>1762</v>
      </c>
      <c r="I23" s="75">
        <f>SUM(I15:I20)</f>
        <v>-555</v>
      </c>
      <c r="J23" s="75">
        <f>SUM(J15:J20)</f>
        <v>46173</v>
      </c>
    </row>
    <row r="24" spans="5:10" ht="12.75">
      <c r="E24" s="75"/>
      <c r="F24" s="75"/>
      <c r="G24" s="75"/>
      <c r="H24" s="75"/>
      <c r="I24" s="75"/>
      <c r="J24" s="75"/>
    </row>
    <row r="25" spans="2:10" ht="12.75">
      <c r="B25" s="1" t="s">
        <v>132</v>
      </c>
      <c r="E25" s="77">
        <v>9034</v>
      </c>
      <c r="F25" s="77">
        <v>2349</v>
      </c>
      <c r="G25" s="77"/>
      <c r="J25" s="77">
        <f>SUM(E25:I25)</f>
        <v>11383</v>
      </c>
    </row>
    <row r="26" spans="5:10" ht="12.75">
      <c r="E26" s="77"/>
      <c r="F26" s="77"/>
      <c r="G26" s="77"/>
      <c r="H26" s="77"/>
      <c r="I26" s="77"/>
      <c r="J26" s="77"/>
    </row>
    <row r="27" spans="2:10" ht="12.75">
      <c r="B27" s="1" t="s">
        <v>125</v>
      </c>
      <c r="E27" s="77"/>
      <c r="F27" s="77"/>
      <c r="G27" s="77"/>
      <c r="H27" s="77">
        <v>-1900</v>
      </c>
      <c r="I27" s="77">
        <v>4995</v>
      </c>
      <c r="J27" s="77">
        <f>SUM(E27:I27)</f>
        <v>3095</v>
      </c>
    </row>
    <row r="28" spans="5:10" ht="12.75">
      <c r="E28" s="77"/>
      <c r="F28" s="77"/>
      <c r="G28" s="77"/>
      <c r="H28" s="77"/>
      <c r="I28" s="77"/>
      <c r="J28" s="77"/>
    </row>
    <row r="29" spans="2:10" ht="12.75">
      <c r="B29" s="1" t="s">
        <v>136</v>
      </c>
      <c r="E29" s="77"/>
      <c r="F29" s="90">
        <v>-2349</v>
      </c>
      <c r="G29" s="90"/>
      <c r="H29" s="90"/>
      <c r="I29" s="90">
        <v>-398</v>
      </c>
      <c r="J29" s="77">
        <f>SUM(E29:I29)</f>
        <v>-2747</v>
      </c>
    </row>
    <row r="30" spans="5:10" ht="12.75">
      <c r="E30" s="78"/>
      <c r="F30" s="78"/>
      <c r="G30" s="78"/>
      <c r="H30" s="78"/>
      <c r="I30" s="78"/>
      <c r="J30" s="78"/>
    </row>
    <row r="31" spans="5:10" ht="12.75">
      <c r="E31" s="77"/>
      <c r="F31" s="77"/>
      <c r="G31" s="77"/>
      <c r="H31" s="77"/>
      <c r="I31" s="77"/>
      <c r="J31" s="77"/>
    </row>
    <row r="32" spans="2:10" ht="12.75">
      <c r="B32" s="1" t="s">
        <v>133</v>
      </c>
      <c r="E32" s="79">
        <f>SUM(E23:E29)</f>
        <v>54000</v>
      </c>
      <c r="F32" s="79">
        <f>SUM(F24:F29)</f>
        <v>0</v>
      </c>
      <c r="G32" s="79">
        <f>SUM(G23:G29)</f>
        <v>0</v>
      </c>
      <c r="H32" s="79">
        <f>SUM(H23:H29)</f>
        <v>-138</v>
      </c>
      <c r="I32" s="79">
        <f>SUM(I23:I29)</f>
        <v>4042</v>
      </c>
      <c r="J32" s="79">
        <f>SUM(J23:J29)</f>
        <v>57904</v>
      </c>
    </row>
    <row r="38" ht="12.75">
      <c r="B38" s="14" t="s">
        <v>67</v>
      </c>
    </row>
    <row r="40" spans="2:10" ht="12.75">
      <c r="B40" s="1" t="s">
        <v>44</v>
      </c>
      <c r="C40" s="106" t="s">
        <v>77</v>
      </c>
      <c r="D40" s="106"/>
      <c r="E40" s="106"/>
      <c r="F40" s="106"/>
      <c r="G40" s="106"/>
      <c r="H40" s="106"/>
      <c r="I40" s="106"/>
      <c r="J40" s="106"/>
    </row>
    <row r="41" spans="3:10" ht="12.75">
      <c r="C41" s="106" t="s">
        <v>102</v>
      </c>
      <c r="D41" s="106"/>
      <c r="E41" s="106"/>
      <c r="F41" s="106"/>
      <c r="G41" s="106"/>
      <c r="H41" s="106"/>
      <c r="I41" s="106"/>
      <c r="J41" s="106"/>
    </row>
    <row r="42" spans="3:10" ht="12.75">
      <c r="C42" s="106" t="s">
        <v>103</v>
      </c>
      <c r="D42" s="106"/>
      <c r="E42" s="106"/>
      <c r="F42" s="106"/>
      <c r="G42" s="106"/>
      <c r="H42" s="106"/>
      <c r="I42" s="106"/>
      <c r="J42" s="106"/>
    </row>
    <row r="43" spans="3:10" ht="12.75">
      <c r="C43" s="105"/>
      <c r="D43" s="105"/>
      <c r="E43" s="105"/>
      <c r="F43" s="105"/>
      <c r="G43" s="105"/>
      <c r="H43" s="105"/>
      <c r="I43" s="105"/>
      <c r="J43" s="105"/>
    </row>
    <row r="44" spans="3:10" ht="12.75">
      <c r="C44" s="106"/>
      <c r="D44" s="106"/>
      <c r="E44" s="106"/>
      <c r="F44" s="106"/>
      <c r="G44" s="106"/>
      <c r="H44" s="106"/>
      <c r="I44" s="106"/>
      <c r="J44" s="106"/>
    </row>
  </sheetData>
  <sheetProtection/>
  <mergeCells count="6">
    <mergeCell ref="C44:J44"/>
    <mergeCell ref="E7:I7"/>
    <mergeCell ref="C40:J40"/>
    <mergeCell ref="C41:J41"/>
    <mergeCell ref="C42:J42"/>
    <mergeCell ref="C43:J43"/>
  </mergeCells>
  <printOptions horizontalCentered="1"/>
  <pageMargins left="0.25" right="0.25" top="0.5" bottom="0.5" header="0.5" footer="0.25"/>
  <pageSetup firstPageNumber="3" useFirstPageNumber="1" fitToHeight="1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28125" style="1" customWidth="1"/>
    <col min="2" max="2" width="12.57421875" style="1" customWidth="1"/>
    <col min="3" max="3" width="37.28125" style="1" customWidth="1"/>
    <col min="4" max="5" width="18.7109375" style="1" customWidth="1"/>
    <col min="6" max="16384" width="9.140625" style="1" customWidth="1"/>
  </cols>
  <sheetData>
    <row r="1" ht="12.75">
      <c r="B1" s="2" t="str">
        <f>'BS '!B1</f>
        <v>TURBO-MECH BERHAD (863263-D)</v>
      </c>
    </row>
    <row r="2" ht="12.75">
      <c r="B2" s="2" t="s">
        <v>135</v>
      </c>
    </row>
    <row r="4" ht="12.75">
      <c r="B4" s="2" t="s">
        <v>91</v>
      </c>
    </row>
    <row r="6" spans="4:5" ht="12.75">
      <c r="D6" s="5" t="s">
        <v>106</v>
      </c>
      <c r="E6" s="5" t="s">
        <v>106</v>
      </c>
    </row>
    <row r="7" spans="4:5" ht="12.75">
      <c r="D7" s="5" t="s">
        <v>0</v>
      </c>
      <c r="E7" s="5" t="s">
        <v>66</v>
      </c>
    </row>
    <row r="8" spans="4:5" ht="12.75">
      <c r="D8" s="5" t="s">
        <v>1</v>
      </c>
      <c r="E8" s="5" t="s">
        <v>4</v>
      </c>
    </row>
    <row r="9" spans="4:5" ht="12.75">
      <c r="D9" s="5" t="s">
        <v>5</v>
      </c>
      <c r="E9" s="5" t="s">
        <v>134</v>
      </c>
    </row>
    <row r="10" spans="4:5" ht="12.75">
      <c r="D10" s="6">
        <v>40359</v>
      </c>
      <c r="E10" s="6">
        <v>39994</v>
      </c>
    </row>
    <row r="11" spans="4:5" ht="12.75">
      <c r="D11" s="5" t="s">
        <v>3</v>
      </c>
      <c r="E11" s="5" t="s">
        <v>3</v>
      </c>
    </row>
    <row r="12" ht="12.75">
      <c r="E12" s="5"/>
    </row>
    <row r="13" spans="2:5" ht="12.75">
      <c r="B13" s="1" t="s">
        <v>90</v>
      </c>
      <c r="D13" s="40">
        <v>4885</v>
      </c>
      <c r="E13" s="57" t="s">
        <v>46</v>
      </c>
    </row>
    <row r="14" spans="4:5" ht="12.75">
      <c r="D14" s="41"/>
      <c r="E14" s="57"/>
    </row>
    <row r="15" spans="2:5" ht="12.75">
      <c r="B15" s="1" t="s">
        <v>89</v>
      </c>
      <c r="D15" s="40">
        <v>28</v>
      </c>
      <c r="E15" s="57" t="s">
        <v>46</v>
      </c>
    </row>
    <row r="16" spans="4:5" ht="12.75">
      <c r="D16" s="41"/>
      <c r="E16" s="57"/>
    </row>
    <row r="17" spans="2:5" ht="12.75">
      <c r="B17" s="1" t="s">
        <v>88</v>
      </c>
      <c r="D17" s="40">
        <v>8629</v>
      </c>
      <c r="E17" s="57" t="s">
        <v>46</v>
      </c>
    </row>
    <row r="18" spans="4:5" ht="12.75">
      <c r="D18" s="42"/>
      <c r="E18" s="58"/>
    </row>
    <row r="19" spans="2:5" ht="12.75">
      <c r="B19" s="1" t="s">
        <v>87</v>
      </c>
      <c r="D19" s="40">
        <f>SUM(D13:D18)</f>
        <v>13542</v>
      </c>
      <c r="E19" s="57" t="s">
        <v>46</v>
      </c>
    </row>
    <row r="20" spans="4:5" ht="12.75">
      <c r="D20" s="40"/>
      <c r="E20" s="57"/>
    </row>
    <row r="21" spans="2:5" ht="12.75">
      <c r="B21" s="1" t="s">
        <v>94</v>
      </c>
      <c r="D21" s="40">
        <v>-1482</v>
      </c>
      <c r="E21" s="57" t="s">
        <v>46</v>
      </c>
    </row>
    <row r="22" spans="4:5" ht="12.75">
      <c r="D22" s="40"/>
      <c r="E22" s="57"/>
    </row>
    <row r="23" spans="2:5" ht="12.75">
      <c r="B23" s="1" t="s">
        <v>86</v>
      </c>
      <c r="D23" s="40">
        <v>23382</v>
      </c>
      <c r="E23" s="57" t="s">
        <v>46</v>
      </c>
    </row>
    <row r="24" spans="4:5" ht="12.75">
      <c r="D24" s="40"/>
      <c r="E24" s="57"/>
    </row>
    <row r="25" spans="2:5" ht="13.5" thickBot="1">
      <c r="B25" s="1" t="s">
        <v>85</v>
      </c>
      <c r="D25" s="43">
        <f>SUM(D19:D24)</f>
        <v>35442</v>
      </c>
      <c r="E25" s="59" t="s">
        <v>46</v>
      </c>
    </row>
    <row r="26" spans="4:5" ht="13.5" thickTop="1">
      <c r="D26" s="44"/>
      <c r="E26" s="44"/>
    </row>
    <row r="27" spans="4:5" ht="12.75">
      <c r="D27" s="45"/>
      <c r="E27" s="45"/>
    </row>
    <row r="28" ht="12.75">
      <c r="B28" s="16" t="s">
        <v>84</v>
      </c>
    </row>
    <row r="30" spans="4:5" ht="12.75">
      <c r="D30" s="19" t="s">
        <v>82</v>
      </c>
      <c r="E30" s="16"/>
    </row>
    <row r="31" spans="4:5" ht="12.75">
      <c r="D31" s="19" t="s">
        <v>83</v>
      </c>
      <c r="E31" s="19" t="s">
        <v>82</v>
      </c>
    </row>
    <row r="32" spans="4:5" ht="12.75">
      <c r="D32" s="19" t="s">
        <v>81</v>
      </c>
      <c r="E32" s="19" t="s">
        <v>80</v>
      </c>
    </row>
    <row r="33" spans="4:5" ht="12.75">
      <c r="D33" s="19" t="s">
        <v>2</v>
      </c>
      <c r="E33" s="19" t="s">
        <v>79</v>
      </c>
    </row>
    <row r="34" spans="4:5" ht="12.75">
      <c r="D34" s="46">
        <f>D10</f>
        <v>40359</v>
      </c>
      <c r="E34" s="46">
        <f>E10</f>
        <v>39994</v>
      </c>
    </row>
    <row r="35" spans="4:5" ht="12.75">
      <c r="D35" s="19" t="s">
        <v>3</v>
      </c>
      <c r="E35" s="19" t="s">
        <v>3</v>
      </c>
    </row>
    <row r="36" spans="4:5" ht="12.75">
      <c r="D36" s="19"/>
      <c r="E36" s="19"/>
    </row>
    <row r="37" spans="2:5" ht="12.75">
      <c r="B37" s="16" t="s">
        <v>92</v>
      </c>
      <c r="D37" s="47">
        <v>10688</v>
      </c>
      <c r="E37" s="60" t="s">
        <v>46</v>
      </c>
    </row>
    <row r="38" spans="2:5" ht="12.75">
      <c r="B38" s="16" t="s">
        <v>93</v>
      </c>
      <c r="D38" s="47">
        <v>24754</v>
      </c>
      <c r="E38" s="60" t="s">
        <v>46</v>
      </c>
    </row>
    <row r="39" spans="2:5" ht="12.75">
      <c r="B39" s="16"/>
      <c r="D39" s="47"/>
      <c r="E39" s="60"/>
    </row>
    <row r="40" spans="4:5" ht="13.5" thickBot="1">
      <c r="D40" s="48">
        <f>SUM(D37:D39)</f>
        <v>35442</v>
      </c>
      <c r="E40" s="61" t="s">
        <v>46</v>
      </c>
    </row>
    <row r="41" spans="4:5" ht="13.5" thickTop="1">
      <c r="D41" s="19"/>
      <c r="E41" s="19"/>
    </row>
    <row r="44" spans="1:26" ht="12.75" customHeight="1">
      <c r="A44" s="16" t="s">
        <v>44</v>
      </c>
      <c r="B44" s="16" t="s">
        <v>114</v>
      </c>
      <c r="C44" s="16"/>
      <c r="D44" s="16"/>
      <c r="E44" s="16"/>
      <c r="F44" s="49"/>
      <c r="G44" s="49"/>
      <c r="H44" s="49"/>
      <c r="L44" s="50"/>
      <c r="M44" s="50"/>
      <c r="N44" s="50"/>
      <c r="O44" s="5"/>
      <c r="P44" s="5"/>
      <c r="Q44" s="5"/>
      <c r="R44" s="5"/>
      <c r="S44" s="5"/>
      <c r="T44" s="5"/>
      <c r="U44" s="5"/>
      <c r="W44" s="50"/>
      <c r="X44" s="50"/>
      <c r="Y44" s="50"/>
      <c r="Z44" s="5"/>
    </row>
    <row r="45" spans="2:8" ht="12.75">
      <c r="B45" s="16" t="s">
        <v>100</v>
      </c>
      <c r="C45" s="16"/>
      <c r="D45" s="16"/>
      <c r="E45" s="16"/>
      <c r="F45" s="49"/>
      <c r="G45" s="49"/>
      <c r="H45" s="49"/>
    </row>
    <row r="46" spans="2:5" ht="12.75">
      <c r="B46" s="16" t="s">
        <v>101</v>
      </c>
      <c r="C46" s="16"/>
      <c r="D46" s="16"/>
      <c r="E46" s="16"/>
    </row>
    <row r="48" spans="1:8" ht="12.75">
      <c r="A48" s="16" t="s">
        <v>45</v>
      </c>
      <c r="B48" s="17" t="s">
        <v>69</v>
      </c>
      <c r="C48" s="17"/>
      <c r="D48" s="17"/>
      <c r="E48" s="17"/>
      <c r="F48" s="17"/>
      <c r="G48" s="17"/>
      <c r="H48" s="17"/>
    </row>
    <row r="49" spans="2:8" ht="12.75">
      <c r="B49" s="17" t="s">
        <v>71</v>
      </c>
      <c r="C49" s="17"/>
      <c r="D49" s="17"/>
      <c r="E49" s="17"/>
      <c r="F49" s="17"/>
      <c r="G49" s="17"/>
      <c r="H49" s="17"/>
    </row>
    <row r="50" spans="2:8" ht="12.75">
      <c r="B50" s="17" t="s">
        <v>70</v>
      </c>
      <c r="C50" s="17"/>
      <c r="D50" s="17"/>
      <c r="E50" s="17"/>
      <c r="F50" s="17"/>
      <c r="G50" s="17"/>
      <c r="H50" s="17"/>
    </row>
    <row r="53" spans="2:26" ht="12.75">
      <c r="B53" s="16"/>
      <c r="C53" s="15"/>
      <c r="L53" s="50"/>
      <c r="M53" s="50"/>
      <c r="N53" s="50"/>
      <c r="O53" s="5"/>
      <c r="P53" s="5"/>
      <c r="Q53" s="5"/>
      <c r="R53" s="5"/>
      <c r="S53" s="5"/>
      <c r="T53" s="5"/>
      <c r="U53" s="5"/>
      <c r="W53" s="50"/>
      <c r="X53" s="50"/>
      <c r="Y53" s="50"/>
      <c r="Z53" s="5"/>
    </row>
  </sheetData>
  <sheetProtection/>
  <printOptions horizontalCentered="1"/>
  <pageMargins left="0.25" right="0.25" top="0.5" bottom="0.5" header="0.5" footer="0.25"/>
  <pageSetup firstPageNumber="4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2010-07-23T02:37:12Z</cp:lastPrinted>
  <dcterms:created xsi:type="dcterms:W3CDTF">2000-07-05T08:09:15Z</dcterms:created>
  <dcterms:modified xsi:type="dcterms:W3CDTF">2010-08-09T02:54:25Z</dcterms:modified>
  <cp:category/>
  <cp:version/>
  <cp:contentType/>
  <cp:contentStatus/>
</cp:coreProperties>
</file>